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7980" windowHeight="5835"/>
  </bookViews>
  <sheets>
    <sheet name="Navigation" sheetId="5" r:id="rId1"/>
    <sheet name="Methods" sheetId="6" r:id="rId2"/>
    <sheet name="St Louis EST. Q Peak" sheetId="1" r:id="rId3"/>
    <sheet name="Reports &amp; Refs." sheetId="4" r:id="rId4"/>
  </sheets>
  <calcPr calcId="145621"/>
</workbook>
</file>

<file path=xl/calcChain.xml><?xml version="1.0" encoding="utf-8"?>
<calcChain xmlns="http://schemas.openxmlformats.org/spreadsheetml/2006/main">
  <c r="K26" i="1" l="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25" i="1"/>
  <c r="J26" i="1" l="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25" i="1"/>
  <c r="L94" i="1" l="1"/>
  <c r="L95" i="1"/>
  <c r="L96" i="1"/>
  <c r="L97" i="1"/>
  <c r="L98" i="1"/>
  <c r="L99" i="1"/>
  <c r="L100" i="1"/>
  <c r="L101" i="1"/>
  <c r="L102" i="1"/>
  <c r="L103" i="1"/>
  <c r="L104" i="1"/>
  <c r="L105" i="1"/>
  <c r="L106"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25" i="1"/>
  <c r="L26" i="1" l="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25" i="1"/>
</calcChain>
</file>

<file path=xl/sharedStrings.xml><?xml version="1.0" encoding="utf-8"?>
<sst xmlns="http://schemas.openxmlformats.org/spreadsheetml/2006/main" count="28" uniqueCount="23">
  <si>
    <t>inst. peak</t>
  </si>
  <si>
    <t>m</t>
  </si>
  <si>
    <t>Q, cfs</t>
  </si>
  <si>
    <t>T(Hazen)</t>
  </si>
  <si>
    <t>Date</t>
  </si>
  <si>
    <t>time</t>
  </si>
  <si>
    <t>T(Weibull)</t>
  </si>
  <si>
    <t>1/T</t>
  </si>
  <si>
    <r>
      <t>flow (m</t>
    </r>
    <r>
      <rPr>
        <b/>
        <vertAlign val="superscript"/>
        <sz val="10"/>
        <rFont val="Arial"/>
        <family val="2"/>
      </rPr>
      <t>3</t>
    </r>
    <r>
      <rPr>
        <b/>
        <sz val="10"/>
        <rFont val="Arial"/>
        <family val="2"/>
      </rPr>
      <t>/s)</t>
    </r>
  </si>
  <si>
    <t>USGS gauging station 09026500 ST. LOUIS CREEK NEAR FRASER, CO.</t>
  </si>
  <si>
    <t xml:space="preserve">Peak flow recurrence intervals </t>
  </si>
  <si>
    <t>(years)</t>
  </si>
  <si>
    <r>
      <t>(m</t>
    </r>
    <r>
      <rPr>
        <vertAlign val="superscript"/>
        <sz val="10"/>
        <rFont val="Arial"/>
        <family val="2"/>
      </rPr>
      <t>3</t>
    </r>
    <r>
      <rPr>
        <sz val="10"/>
        <rFont val="Arial"/>
        <family val="2"/>
      </rPr>
      <t>/s)</t>
    </r>
  </si>
  <si>
    <t>lower site</t>
  </si>
  <si>
    <t>upper site</t>
  </si>
  <si>
    <t>St. Louis Creek</t>
  </si>
  <si>
    <t>Recurrence</t>
  </si>
  <si>
    <t>interval</t>
  </si>
  <si>
    <r>
      <t>Q</t>
    </r>
    <r>
      <rPr>
        <vertAlign val="subscript"/>
        <sz val="10"/>
        <rFont val="Arial"/>
        <family val="2"/>
      </rPr>
      <t>peak</t>
    </r>
  </si>
  <si>
    <t>estimates for the two sites at</t>
  </si>
  <si>
    <t>Peak-flow recurrence-interval analysis for St. Louis Creek, lower and upper study sites</t>
  </si>
  <si>
    <t>A. Peak-flow recurrence-interval analysis</t>
  </si>
  <si>
    <t>B. Plotted peak-flow recurrence-interval curve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</si>
</sst>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
  </numFmts>
  <fonts count="10">
    <font>
      <sz val="10"/>
      <name val="Arial"/>
    </font>
    <font>
      <sz val="10"/>
      <name val="Arial"/>
      <family val="2"/>
    </font>
    <font>
      <sz val="10"/>
      <name val="Arial Unicode MS"/>
    </font>
    <font>
      <b/>
      <sz val="10"/>
      <name val="Arial"/>
      <family val="2"/>
    </font>
    <font>
      <b/>
      <sz val="14"/>
      <name val="Arial"/>
      <family val="2"/>
    </font>
    <font>
      <b/>
      <sz val="12"/>
      <name val="Arial"/>
      <family val="2"/>
    </font>
    <font>
      <b/>
      <vertAlign val="superscript"/>
      <sz val="10"/>
      <name val="Arial"/>
      <family val="2"/>
    </font>
    <font>
      <vertAlign val="superscript"/>
      <sz val="10"/>
      <name val="Arial"/>
      <family val="2"/>
    </font>
    <font>
      <vertAlign val="subscript"/>
      <sz val="10"/>
      <name val="Arial"/>
      <family val="2"/>
    </font>
    <font>
      <sz val="11"/>
      <name val="Arial Unicode MS"/>
    </font>
  </fonts>
  <fills count="6">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5" tint="0.39997558519241921"/>
        <bgColor indexed="64"/>
      </patternFill>
    </fill>
    <fill>
      <patternFill patternType="solid">
        <fgColor theme="8" tint="0.79998168889431442"/>
        <bgColor indexed="64"/>
      </patternFill>
    </fill>
  </fills>
  <borders count="3">
    <border>
      <left/>
      <right/>
      <top/>
      <bottom/>
      <diagonal/>
    </border>
    <border>
      <left/>
      <right/>
      <top/>
      <bottom style="medium">
        <color indexed="64"/>
      </bottom>
      <diagonal/>
    </border>
    <border>
      <left/>
      <right/>
      <top style="medium">
        <color indexed="64"/>
      </top>
      <bottom/>
      <diagonal/>
    </border>
  </borders>
  <cellStyleXfs count="1">
    <xf numFmtId="0" fontId="0" fillId="0" borderId="0"/>
  </cellStyleXfs>
  <cellXfs count="44">
    <xf numFmtId="0" fontId="0" fillId="0" borderId="0" xfId="0"/>
    <xf numFmtId="0" fontId="0" fillId="0" borderId="0" xfId="0" applyFill="1"/>
    <xf numFmtId="2" fontId="0" fillId="0" borderId="0" xfId="0" applyNumberFormat="1" applyFill="1"/>
    <xf numFmtId="164" fontId="0" fillId="0" borderId="0" xfId="0" applyNumberFormat="1" applyFill="1"/>
    <xf numFmtId="1" fontId="0" fillId="0" borderId="0" xfId="0" applyNumberFormat="1" applyFill="1"/>
    <xf numFmtId="0" fontId="2" fillId="0" borderId="0" xfId="0" applyFont="1" applyAlignment="1">
      <alignment vertical="center"/>
    </xf>
    <xf numFmtId="0" fontId="0" fillId="0" borderId="0" xfId="0" applyNumberFormat="1" applyFill="1"/>
    <xf numFmtId="14" fontId="0" fillId="0" borderId="0" xfId="0" applyNumberFormat="1" applyFill="1"/>
    <xf numFmtId="20" fontId="0" fillId="0" borderId="0" xfId="0" applyNumberFormat="1" applyFill="1"/>
    <xf numFmtId="0" fontId="4" fillId="0" borderId="0" xfId="0" applyFont="1" applyAlignment="1">
      <alignment vertical="center"/>
    </xf>
    <xf numFmtId="0" fontId="5" fillId="0" borderId="0" xfId="0" applyFont="1" applyAlignment="1">
      <alignment vertical="center"/>
    </xf>
    <xf numFmtId="0" fontId="0" fillId="2" borderId="0" xfId="0" applyFill="1"/>
    <xf numFmtId="0" fontId="1" fillId="2" borderId="0" xfId="0" applyFont="1" applyFill="1"/>
    <xf numFmtId="0" fontId="0" fillId="2" borderId="0" xfId="0" applyNumberFormat="1" applyFill="1"/>
    <xf numFmtId="2" fontId="0" fillId="2" borderId="0" xfId="0" applyNumberFormat="1" applyFill="1"/>
    <xf numFmtId="164" fontId="0" fillId="2" borderId="0" xfId="0" applyNumberFormat="1" applyFill="1"/>
    <xf numFmtId="2" fontId="3" fillId="2" borderId="0" xfId="0" applyNumberFormat="1" applyFont="1" applyFill="1"/>
    <xf numFmtId="1" fontId="0" fillId="2" borderId="0" xfId="0" applyNumberFormat="1" applyFill="1"/>
    <xf numFmtId="14" fontId="0" fillId="2" borderId="0" xfId="0" applyNumberFormat="1" applyFill="1"/>
    <xf numFmtId="0" fontId="3" fillId="2" borderId="0" xfId="0" applyFont="1" applyFill="1" applyBorder="1"/>
    <xf numFmtId="0" fontId="3" fillId="2" borderId="1" xfId="0" applyFont="1" applyFill="1" applyBorder="1"/>
    <xf numFmtId="0" fontId="0" fillId="2" borderId="2" xfId="0" applyFill="1" applyBorder="1"/>
    <xf numFmtId="0" fontId="3" fillId="3" borderId="0" xfId="0" applyFont="1" applyFill="1"/>
    <xf numFmtId="0" fontId="1" fillId="3" borderId="2" xfId="0" applyFont="1" applyFill="1" applyBorder="1"/>
    <xf numFmtId="0" fontId="0" fillId="3" borderId="1" xfId="0" applyFill="1" applyBorder="1"/>
    <xf numFmtId="0" fontId="1" fillId="3" borderId="1" xfId="0" applyFont="1" applyFill="1" applyBorder="1"/>
    <xf numFmtId="0" fontId="0" fillId="3" borderId="0" xfId="0" applyFill="1"/>
    <xf numFmtId="0" fontId="1" fillId="3" borderId="0" xfId="0" applyFont="1" applyFill="1"/>
    <xf numFmtId="0" fontId="1" fillId="3" borderId="0" xfId="0" applyFont="1" applyFill="1" applyBorder="1"/>
    <xf numFmtId="165" fontId="0" fillId="3" borderId="0" xfId="0" applyNumberFormat="1" applyFill="1"/>
    <xf numFmtId="0" fontId="5" fillId="2" borderId="0" xfId="0" applyFont="1" applyFill="1"/>
    <xf numFmtId="0" fontId="9" fillId="2" borderId="0" xfId="0" applyFont="1" applyFill="1" applyAlignment="1">
      <alignment vertical="center"/>
    </xf>
    <xf numFmtId="0" fontId="5" fillId="4" borderId="0" xfId="0" applyFont="1" applyFill="1"/>
    <xf numFmtId="0" fontId="0" fillId="4" borderId="0" xfId="0" applyFill="1"/>
    <xf numFmtId="1" fontId="0" fillId="4" borderId="0" xfId="0" applyNumberFormat="1" applyFill="1"/>
    <xf numFmtId="2" fontId="0" fillId="4" borderId="0" xfId="0" applyNumberFormat="1" applyFill="1"/>
    <xf numFmtId="0" fontId="1" fillId="4" borderId="0" xfId="0" applyFont="1" applyFill="1"/>
    <xf numFmtId="0" fontId="0" fillId="5" borderId="2" xfId="0" applyFill="1" applyBorder="1"/>
    <xf numFmtId="0" fontId="3" fillId="5" borderId="0" xfId="0" applyFont="1" applyFill="1" applyBorder="1"/>
    <xf numFmtId="0" fontId="3" fillId="5" borderId="1" xfId="0" applyFont="1" applyFill="1" applyBorder="1"/>
    <xf numFmtId="14" fontId="1" fillId="5" borderId="0" xfId="0" applyNumberFormat="1" applyFont="1" applyFill="1"/>
    <xf numFmtId="0" fontId="1" fillId="5" borderId="0" xfId="0" applyFont="1" applyFill="1"/>
    <xf numFmtId="0" fontId="1" fillId="5" borderId="0" xfId="0" applyNumberFormat="1" applyFont="1" applyFill="1"/>
    <xf numFmtId="20" fontId="1" fillId="5" borderId="0" xfId="0" applyNumberFormat="1" applyFont="1" applyFill="1"/>
  </cellXfs>
  <cellStyles count="1">
    <cellStyle name="Normal" xfId="0" builtinId="0"/>
  </cellStyles>
  <dxfs count="0"/>
  <tableStyles count="0" defaultTableStyle="TableStyleMedium2" defaultPivotStyle="PivotStyleLight16"/>
  <colors>
    <mruColors>
      <color rgb="FFCCFFFF"/>
      <color rgb="FFCC00CC"/>
      <color rgb="FFFF9900"/>
      <color rgb="FF0000FF"/>
      <color rgb="FFFF00FF"/>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90374693743256"/>
          <c:y val="4.3596507169136774E-2"/>
          <c:w val="0.80827471566054243"/>
          <c:h val="0.758537718090735"/>
        </c:manualLayout>
      </c:layout>
      <c:scatterChart>
        <c:scatterStyle val="lineMarker"/>
        <c:varyColors val="0"/>
        <c:ser>
          <c:idx val="0"/>
          <c:order val="0"/>
          <c:spPr>
            <a:ln w="3175">
              <a:solidFill>
                <a:srgbClr val="0000FF"/>
              </a:solidFill>
              <a:prstDash val="solid"/>
            </a:ln>
          </c:spPr>
          <c:marker>
            <c:symbol val="triangle"/>
            <c:size val="3"/>
            <c:spPr>
              <a:solidFill>
                <a:srgbClr val="00FFFF"/>
              </a:solidFill>
              <a:ln>
                <a:solidFill>
                  <a:srgbClr val="0000FF"/>
                </a:solidFill>
                <a:prstDash val="solid"/>
              </a:ln>
            </c:spPr>
          </c:marker>
          <c:xVal>
            <c:numRef>
              <c:f>'St Louis EST. Q Peak'!$H$25:$H$106</c:f>
              <c:numCache>
                <c:formatCode>0.00</c:formatCode>
                <c:ptCount val="82"/>
                <c:pt idx="0">
                  <c:v>83</c:v>
                </c:pt>
                <c:pt idx="1">
                  <c:v>41.5</c:v>
                </c:pt>
                <c:pt idx="2">
                  <c:v>27.666666666666668</c:v>
                </c:pt>
                <c:pt idx="3">
                  <c:v>20.75</c:v>
                </c:pt>
                <c:pt idx="4">
                  <c:v>16.600000000000001</c:v>
                </c:pt>
                <c:pt idx="5">
                  <c:v>13.833333333333334</c:v>
                </c:pt>
                <c:pt idx="6">
                  <c:v>11.857142857142858</c:v>
                </c:pt>
                <c:pt idx="7">
                  <c:v>10.375</c:v>
                </c:pt>
                <c:pt idx="8">
                  <c:v>9.2222222222222214</c:v>
                </c:pt>
                <c:pt idx="9">
                  <c:v>8.3000000000000007</c:v>
                </c:pt>
                <c:pt idx="10">
                  <c:v>7.5454545454545459</c:v>
                </c:pt>
                <c:pt idx="11">
                  <c:v>6.916666666666667</c:v>
                </c:pt>
                <c:pt idx="12">
                  <c:v>6.384615384615385</c:v>
                </c:pt>
                <c:pt idx="13">
                  <c:v>5.9285714285714288</c:v>
                </c:pt>
                <c:pt idx="14">
                  <c:v>5.5333333333333332</c:v>
                </c:pt>
                <c:pt idx="15">
                  <c:v>5.1875</c:v>
                </c:pt>
                <c:pt idx="16">
                  <c:v>4.882352941176471</c:v>
                </c:pt>
                <c:pt idx="17">
                  <c:v>4.6111111111111107</c:v>
                </c:pt>
                <c:pt idx="18">
                  <c:v>4.3684210526315788</c:v>
                </c:pt>
                <c:pt idx="19">
                  <c:v>4.1500000000000004</c:v>
                </c:pt>
                <c:pt idx="20">
                  <c:v>3.9523809523809526</c:v>
                </c:pt>
                <c:pt idx="21">
                  <c:v>3.7727272727272729</c:v>
                </c:pt>
                <c:pt idx="22">
                  <c:v>3.6086956521739131</c:v>
                </c:pt>
                <c:pt idx="23">
                  <c:v>3.4583333333333335</c:v>
                </c:pt>
                <c:pt idx="24">
                  <c:v>3.32</c:v>
                </c:pt>
                <c:pt idx="25">
                  <c:v>3.1923076923076925</c:v>
                </c:pt>
                <c:pt idx="26">
                  <c:v>3.074074074074074</c:v>
                </c:pt>
                <c:pt idx="27">
                  <c:v>2.9642857142857144</c:v>
                </c:pt>
                <c:pt idx="28">
                  <c:v>2.8620689655172415</c:v>
                </c:pt>
                <c:pt idx="29">
                  <c:v>2.7666666666666666</c:v>
                </c:pt>
                <c:pt idx="30">
                  <c:v>2.6774193548387095</c:v>
                </c:pt>
                <c:pt idx="31">
                  <c:v>2.59375</c:v>
                </c:pt>
                <c:pt idx="32">
                  <c:v>2.5151515151515151</c:v>
                </c:pt>
                <c:pt idx="33">
                  <c:v>2.4411764705882355</c:v>
                </c:pt>
                <c:pt idx="34">
                  <c:v>2.3714285714285714</c:v>
                </c:pt>
                <c:pt idx="35">
                  <c:v>2.3055555555555554</c:v>
                </c:pt>
                <c:pt idx="36">
                  <c:v>2.2432432432432434</c:v>
                </c:pt>
                <c:pt idx="37">
                  <c:v>2.1842105263157894</c:v>
                </c:pt>
                <c:pt idx="38">
                  <c:v>2.1282051282051282</c:v>
                </c:pt>
                <c:pt idx="39">
                  <c:v>2.0750000000000002</c:v>
                </c:pt>
                <c:pt idx="40">
                  <c:v>2.024390243902439</c:v>
                </c:pt>
                <c:pt idx="41">
                  <c:v>1.9761904761904763</c:v>
                </c:pt>
                <c:pt idx="42">
                  <c:v>1.930232558139535</c:v>
                </c:pt>
                <c:pt idx="43">
                  <c:v>1.8863636363636365</c:v>
                </c:pt>
                <c:pt idx="44">
                  <c:v>1.8444444444444446</c:v>
                </c:pt>
                <c:pt idx="45">
                  <c:v>1.8043478260869565</c:v>
                </c:pt>
                <c:pt idx="46">
                  <c:v>1.7659574468085106</c:v>
                </c:pt>
                <c:pt idx="47">
                  <c:v>1.7291666666666667</c:v>
                </c:pt>
                <c:pt idx="48">
                  <c:v>1.6938775510204083</c:v>
                </c:pt>
                <c:pt idx="49">
                  <c:v>1.66</c:v>
                </c:pt>
                <c:pt idx="50">
                  <c:v>1.6274509803921569</c:v>
                </c:pt>
                <c:pt idx="51">
                  <c:v>1.5961538461538463</c:v>
                </c:pt>
                <c:pt idx="52">
                  <c:v>1.5660377358490567</c:v>
                </c:pt>
                <c:pt idx="53">
                  <c:v>1.537037037037037</c:v>
                </c:pt>
                <c:pt idx="54">
                  <c:v>1.509090909090909</c:v>
                </c:pt>
                <c:pt idx="55">
                  <c:v>1.4821428571428572</c:v>
                </c:pt>
                <c:pt idx="56">
                  <c:v>1.4561403508771931</c:v>
                </c:pt>
                <c:pt idx="57">
                  <c:v>1.4310344827586208</c:v>
                </c:pt>
                <c:pt idx="58">
                  <c:v>1.4067796610169492</c:v>
                </c:pt>
                <c:pt idx="59">
                  <c:v>1.3833333333333333</c:v>
                </c:pt>
                <c:pt idx="60">
                  <c:v>1.360655737704918</c:v>
                </c:pt>
                <c:pt idx="61">
                  <c:v>1.3387096774193548</c:v>
                </c:pt>
                <c:pt idx="62">
                  <c:v>1.3174603174603174</c:v>
                </c:pt>
                <c:pt idx="63">
                  <c:v>1.296875</c:v>
                </c:pt>
                <c:pt idx="64">
                  <c:v>1.2769230769230768</c:v>
                </c:pt>
                <c:pt idx="65">
                  <c:v>1.2575757575757576</c:v>
                </c:pt>
                <c:pt idx="66">
                  <c:v>1.2388059701492538</c:v>
                </c:pt>
                <c:pt idx="67">
                  <c:v>1.2205882352941178</c:v>
                </c:pt>
                <c:pt idx="68">
                  <c:v>1.2028985507246377</c:v>
                </c:pt>
                <c:pt idx="69">
                  <c:v>1.1857142857142857</c:v>
                </c:pt>
                <c:pt idx="70">
                  <c:v>1.1690140845070423</c:v>
                </c:pt>
                <c:pt idx="71">
                  <c:v>1.1527777777777777</c:v>
                </c:pt>
                <c:pt idx="72">
                  <c:v>1.1369863013698631</c:v>
                </c:pt>
                <c:pt idx="73">
                  <c:v>1.1216216216216217</c:v>
                </c:pt>
                <c:pt idx="74">
                  <c:v>1.1066666666666667</c:v>
                </c:pt>
                <c:pt idx="75">
                  <c:v>1.0921052631578947</c:v>
                </c:pt>
                <c:pt idx="76">
                  <c:v>1.0779220779220779</c:v>
                </c:pt>
                <c:pt idx="77">
                  <c:v>1.0641025641025641</c:v>
                </c:pt>
                <c:pt idx="78">
                  <c:v>1.0506329113924051</c:v>
                </c:pt>
                <c:pt idx="79">
                  <c:v>1.0375000000000001</c:v>
                </c:pt>
                <c:pt idx="80">
                  <c:v>1.0246913580246915</c:v>
                </c:pt>
                <c:pt idx="81">
                  <c:v>1.0121951219512195</c:v>
                </c:pt>
              </c:numCache>
            </c:numRef>
          </c:xVal>
          <c:yVal>
            <c:numRef>
              <c:f>'St Louis EST. Q Peak'!$L$25:$L$106</c:f>
              <c:numCache>
                <c:formatCode>0.00</c:formatCode>
                <c:ptCount val="82"/>
                <c:pt idx="0">
                  <c:v>15.800800398336003</c:v>
                </c:pt>
                <c:pt idx="1">
                  <c:v>14.328324375552002</c:v>
                </c:pt>
                <c:pt idx="2">
                  <c:v>14.130106449408002</c:v>
                </c:pt>
                <c:pt idx="3">
                  <c:v>13.733670597120001</c:v>
                </c:pt>
                <c:pt idx="4">
                  <c:v>13.308917898240002</c:v>
                </c:pt>
                <c:pt idx="5">
                  <c:v>11.864758722048002</c:v>
                </c:pt>
                <c:pt idx="6">
                  <c:v>11.609907102720001</c:v>
                </c:pt>
                <c:pt idx="7">
                  <c:v>11.468322869760001</c:v>
                </c:pt>
                <c:pt idx="8">
                  <c:v>11.326738636800002</c:v>
                </c:pt>
                <c:pt idx="9">
                  <c:v>10.845352244736002</c:v>
                </c:pt>
                <c:pt idx="10">
                  <c:v>10.675451165184002</c:v>
                </c:pt>
                <c:pt idx="11">
                  <c:v>10.562183778816001</c:v>
                </c:pt>
                <c:pt idx="12">
                  <c:v>10.335649006080002</c:v>
                </c:pt>
                <c:pt idx="13">
                  <c:v>10.222381619712001</c:v>
                </c:pt>
                <c:pt idx="14">
                  <c:v>9.9958468469760007</c:v>
                </c:pt>
                <c:pt idx="15">
                  <c:v>9.7693120742400019</c:v>
                </c:pt>
                <c:pt idx="16">
                  <c:v>9.6560446878720008</c:v>
                </c:pt>
                <c:pt idx="17">
                  <c:v>9.0047572162560012</c:v>
                </c:pt>
                <c:pt idx="18">
                  <c:v>9.0047572162560012</c:v>
                </c:pt>
                <c:pt idx="19">
                  <c:v>8.9764403696640009</c:v>
                </c:pt>
                <c:pt idx="20">
                  <c:v>8.8914898298880019</c:v>
                </c:pt>
                <c:pt idx="21">
                  <c:v>8.8348561367040013</c:v>
                </c:pt>
                <c:pt idx="22">
                  <c:v>8.6083213639680007</c:v>
                </c:pt>
                <c:pt idx="23">
                  <c:v>8.5233708241920016</c:v>
                </c:pt>
                <c:pt idx="24">
                  <c:v>8.5233708241920016</c:v>
                </c:pt>
                <c:pt idx="25">
                  <c:v>8.4667371310080011</c:v>
                </c:pt>
                <c:pt idx="26">
                  <c:v>8.2968360514560011</c:v>
                </c:pt>
                <c:pt idx="27">
                  <c:v>8.1835686650880017</c:v>
                </c:pt>
                <c:pt idx="28">
                  <c:v>8.0703012787200006</c:v>
                </c:pt>
                <c:pt idx="29">
                  <c:v>7.9287170457600009</c:v>
                </c:pt>
                <c:pt idx="30">
                  <c:v>7.8154496593920015</c:v>
                </c:pt>
                <c:pt idx="31">
                  <c:v>7.673865426432001</c:v>
                </c:pt>
                <c:pt idx="32">
                  <c:v>7.588914886656001</c:v>
                </c:pt>
                <c:pt idx="33">
                  <c:v>7.503964346880001</c:v>
                </c:pt>
                <c:pt idx="34">
                  <c:v>7.419013807104001</c:v>
                </c:pt>
                <c:pt idx="35">
                  <c:v>7.2491127275520011</c:v>
                </c:pt>
                <c:pt idx="36">
                  <c:v>7.2491127275520011</c:v>
                </c:pt>
                <c:pt idx="37">
                  <c:v>7.1924790343680014</c:v>
                </c:pt>
                <c:pt idx="38">
                  <c:v>7.0792116480000011</c:v>
                </c:pt>
                <c:pt idx="39">
                  <c:v>7.0225779548160014</c:v>
                </c:pt>
                <c:pt idx="40">
                  <c:v>6.8526768752640006</c:v>
                </c:pt>
                <c:pt idx="41">
                  <c:v>6.8243600286720012</c:v>
                </c:pt>
                <c:pt idx="42">
                  <c:v>6.8243600286720012</c:v>
                </c:pt>
                <c:pt idx="43">
                  <c:v>6.7394094888960012</c:v>
                </c:pt>
                <c:pt idx="44">
                  <c:v>6.7394094888960012</c:v>
                </c:pt>
                <c:pt idx="45">
                  <c:v>6.7110926423040009</c:v>
                </c:pt>
                <c:pt idx="46">
                  <c:v>6.7110926423040009</c:v>
                </c:pt>
                <c:pt idx="47">
                  <c:v>6.626142102528001</c:v>
                </c:pt>
                <c:pt idx="48">
                  <c:v>6.5978252559360007</c:v>
                </c:pt>
                <c:pt idx="49">
                  <c:v>6.3996073297920013</c:v>
                </c:pt>
                <c:pt idx="50">
                  <c:v>6.3996073297920013</c:v>
                </c:pt>
                <c:pt idx="51">
                  <c:v>6.3996073297920013</c:v>
                </c:pt>
                <c:pt idx="52">
                  <c:v>6.3146567900160013</c:v>
                </c:pt>
                <c:pt idx="53">
                  <c:v>6.1447557104640005</c:v>
                </c:pt>
                <c:pt idx="54">
                  <c:v>6.1164388638720011</c:v>
                </c:pt>
                <c:pt idx="55">
                  <c:v>6.0598051706880005</c:v>
                </c:pt>
                <c:pt idx="56">
                  <c:v>5.6350524718080006</c:v>
                </c:pt>
                <c:pt idx="57">
                  <c:v>5.6067356252160012</c:v>
                </c:pt>
                <c:pt idx="58">
                  <c:v>5.2952503127040007</c:v>
                </c:pt>
                <c:pt idx="59">
                  <c:v>5.0403986933760008</c:v>
                </c:pt>
                <c:pt idx="60">
                  <c:v>4.9554481536000008</c:v>
                </c:pt>
                <c:pt idx="61">
                  <c:v>4.7005965342720009</c:v>
                </c:pt>
                <c:pt idx="62">
                  <c:v>4.3324775285760007</c:v>
                </c:pt>
                <c:pt idx="63">
                  <c:v>4.2475269888000007</c:v>
                </c:pt>
                <c:pt idx="64">
                  <c:v>4.1625764490240007</c:v>
                </c:pt>
                <c:pt idx="65">
                  <c:v>4.1625764490240007</c:v>
                </c:pt>
                <c:pt idx="66">
                  <c:v>2.8600015057920003</c:v>
                </c:pt>
                <c:pt idx="67">
                  <c:v>2.8033678126080006</c:v>
                </c:pt>
                <c:pt idx="68">
                  <c:v>2.5768330398720005</c:v>
                </c:pt>
                <c:pt idx="69">
                  <c:v>2.2087140341760003</c:v>
                </c:pt>
                <c:pt idx="70">
                  <c:v>1.8689118750720002</c:v>
                </c:pt>
                <c:pt idx="71">
                  <c:v>1.8405950284800003</c:v>
                </c:pt>
                <c:pt idx="72">
                  <c:v>1.7556444887040004</c:v>
                </c:pt>
                <c:pt idx="73">
                  <c:v>1.6990107955200002</c:v>
                </c:pt>
                <c:pt idx="74">
                  <c:v>1.5857434091520002</c:v>
                </c:pt>
                <c:pt idx="75">
                  <c:v>1.5007928693760002</c:v>
                </c:pt>
                <c:pt idx="76">
                  <c:v>1.3592086364160001</c:v>
                </c:pt>
                <c:pt idx="77">
                  <c:v>1.1326738636800002</c:v>
                </c:pt>
                <c:pt idx="78">
                  <c:v>1.0194064773120002</c:v>
                </c:pt>
                <c:pt idx="79">
                  <c:v>0.87782224435200018</c:v>
                </c:pt>
                <c:pt idx="80">
                  <c:v>0.87782224435200018</c:v>
                </c:pt>
                <c:pt idx="81">
                  <c:v>0.73623801139200007</c:v>
                </c:pt>
              </c:numCache>
            </c:numRef>
          </c:yVal>
          <c:smooth val="0"/>
        </c:ser>
        <c:dLbls>
          <c:showLegendKey val="0"/>
          <c:showVal val="0"/>
          <c:showCatName val="0"/>
          <c:showSerName val="0"/>
          <c:showPercent val="0"/>
          <c:showBubbleSize val="0"/>
        </c:dLbls>
        <c:axId val="88169856"/>
        <c:axId val="88261376"/>
      </c:scatterChart>
      <c:valAx>
        <c:axId val="88169856"/>
        <c:scaling>
          <c:logBase val="10"/>
          <c:orientation val="minMax"/>
          <c:max val="100"/>
          <c:min val="1"/>
        </c:scaling>
        <c:delete val="0"/>
        <c:axPos val="b"/>
        <c:title>
          <c:tx>
            <c:rich>
              <a:bodyPr/>
              <a:lstStyle/>
              <a:p>
                <a:pPr>
                  <a:defRPr sz="1000" b="0" i="0" u="none" strike="noStrike" baseline="0">
                    <a:solidFill>
                      <a:srgbClr val="000000"/>
                    </a:solidFill>
                    <a:latin typeface="Arial" panose="020B0604020202020204" pitchFamily="34" charset="0"/>
                    <a:ea typeface="Times New Roman"/>
                    <a:cs typeface="Arial" panose="020B0604020202020204" pitchFamily="34" charset="0"/>
                  </a:defRPr>
                </a:pPr>
                <a:r>
                  <a:rPr lang="en-US" sz="1000">
                    <a:latin typeface="Arial" panose="020B0604020202020204" pitchFamily="34" charset="0"/>
                    <a:cs typeface="Arial" panose="020B0604020202020204" pitchFamily="34" charset="0"/>
                  </a:rPr>
                  <a:t>Recurrence interval (years)</a:t>
                </a:r>
              </a:p>
            </c:rich>
          </c:tx>
          <c:layout>
            <c:manualLayout>
              <c:xMode val="edge"/>
              <c:yMode val="edge"/>
              <c:x val="0.39545803757629711"/>
              <c:y val="0.89057392248395184"/>
            </c:manualLayout>
          </c:layout>
          <c:overlay val="0"/>
          <c:spPr>
            <a:noFill/>
            <a:ln w="25400">
              <a:noFill/>
            </a:ln>
          </c:spPr>
        </c:title>
        <c:numFmt formatCode="General" sourceLinked="0"/>
        <c:majorTickMark val="out"/>
        <c:minorTickMark val="out"/>
        <c:tickLblPos val="nextTo"/>
        <c:spPr>
          <a:solidFill>
            <a:srgbClr val="FFFFFF"/>
          </a:solidFill>
          <a:ln w="3175">
            <a:solidFill>
              <a:srgbClr val="000000"/>
            </a:solidFill>
            <a:prstDash val="solid"/>
          </a:ln>
        </c:spPr>
        <c:txPr>
          <a:bodyPr rot="0" vert="horz"/>
          <a:lstStyle/>
          <a:p>
            <a:pPr>
              <a:defRPr sz="900" b="0" i="0" u="none" strike="noStrike" baseline="0">
                <a:solidFill>
                  <a:srgbClr val="000000"/>
                </a:solidFill>
                <a:latin typeface="Arial" panose="020B0604020202020204" pitchFamily="34" charset="0"/>
                <a:ea typeface="Times New Roman"/>
                <a:cs typeface="Arial" panose="020B0604020202020204" pitchFamily="34" charset="0"/>
              </a:defRPr>
            </a:pPr>
            <a:endParaRPr lang="en-US"/>
          </a:p>
        </c:txPr>
        <c:crossAx val="88261376"/>
        <c:crosses val="autoZero"/>
        <c:crossBetween val="midCat"/>
        <c:majorUnit val="10"/>
        <c:minorUnit val="2"/>
      </c:valAx>
      <c:valAx>
        <c:axId val="88261376"/>
        <c:scaling>
          <c:logBase val="10"/>
          <c:orientation val="minMax"/>
          <c:max val="30"/>
          <c:min val="1"/>
        </c:scaling>
        <c:delete val="0"/>
        <c:axPos val="l"/>
        <c:title>
          <c:tx>
            <c:rich>
              <a:bodyPr rot="-5400000" vert="horz"/>
              <a:lstStyle/>
              <a:p>
                <a:pPr algn="ctr">
                  <a:defRPr sz="1000" b="0" i="0" u="none" strike="noStrike" baseline="0">
                    <a:solidFill>
                      <a:srgbClr val="000000"/>
                    </a:solidFill>
                    <a:latin typeface="Arial" panose="020B0604020202020204" pitchFamily="34" charset="0"/>
                    <a:ea typeface="Times New Roman"/>
                    <a:cs typeface="Arial" panose="020B0604020202020204" pitchFamily="34" charset="0"/>
                  </a:defRPr>
                </a:pPr>
                <a:r>
                  <a:rPr lang="en-US" sz="1000">
                    <a:latin typeface="Arial" panose="020B0604020202020204" pitchFamily="34" charset="0"/>
                    <a:cs typeface="Arial" panose="020B0604020202020204" pitchFamily="34" charset="0"/>
                  </a:rPr>
                  <a:t>Instantaneous peak flow (m³/s)</a:t>
                </a:r>
              </a:p>
            </c:rich>
          </c:tx>
          <c:layout>
            <c:manualLayout>
              <c:xMode val="edge"/>
              <c:yMode val="edge"/>
              <c:x val="3.1631537122287938E-2"/>
              <c:y val="0.18225130927741323"/>
            </c:manualLayout>
          </c:layout>
          <c:overlay val="0"/>
          <c:spPr>
            <a:noFill/>
            <a:ln w="25400">
              <a:noFill/>
            </a:ln>
          </c:spPr>
        </c:title>
        <c:numFmt formatCode="General" sourceLinked="0"/>
        <c:majorTickMark val="out"/>
        <c:minorTickMark val="out"/>
        <c:tickLblPos val="nextTo"/>
        <c:spPr>
          <a:solidFill>
            <a:srgbClr val="FFFFFF"/>
          </a:solidFill>
          <a:ln w="3175">
            <a:solidFill>
              <a:srgbClr val="000000"/>
            </a:solidFill>
            <a:prstDash val="solid"/>
          </a:ln>
        </c:spPr>
        <c:txPr>
          <a:bodyPr rot="0" vert="horz"/>
          <a:lstStyle/>
          <a:p>
            <a:pPr>
              <a:defRPr sz="900" b="0" i="0" u="none" strike="noStrike" baseline="0">
                <a:solidFill>
                  <a:srgbClr val="000000"/>
                </a:solidFill>
                <a:latin typeface="Arial" panose="020B0604020202020204" pitchFamily="34" charset="0"/>
                <a:ea typeface="Times New Roman"/>
                <a:cs typeface="Arial" panose="020B0604020202020204" pitchFamily="34" charset="0"/>
              </a:defRPr>
            </a:pPr>
            <a:endParaRPr lang="en-US"/>
          </a:p>
        </c:txPr>
        <c:crossAx val="88169856"/>
        <c:crosses val="autoZero"/>
        <c:crossBetween val="midCat"/>
        <c:majorUnit val="1"/>
        <c:minorUnit val="0.2"/>
      </c:valAx>
      <c:spPr>
        <a:noFill/>
        <a:ln w="3175">
          <a:solidFill>
            <a:srgbClr val="000000"/>
          </a:solidFill>
          <a:prstDash val="solid"/>
        </a:ln>
      </c:spPr>
    </c:plotArea>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594360</xdr:colOff>
      <xdr:row>11</xdr:row>
      <xdr:rowOff>15240</xdr:rowOff>
    </xdr:from>
    <xdr:ext cx="5455919" cy="6804660"/>
    <xdr:sp macro="" textlink="">
      <xdr:nvSpPr>
        <xdr:cNvPr id="2" name="TextBox 1"/>
        <xdr:cNvSpPr txBox="1"/>
      </xdr:nvSpPr>
      <xdr:spPr>
        <a:xfrm>
          <a:off x="594360" y="1859280"/>
          <a:ext cx="5455919" cy="680466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chemeClr val="tx1"/>
              </a:solidFill>
              <a:effectLst/>
              <a:latin typeface="+mn-lt"/>
              <a:ea typeface="+mn-ea"/>
              <a:cs typeface="+mn-cs"/>
            </a:rPr>
            <a:t>Worksheet Overview</a:t>
          </a:r>
          <a:endParaRPr lang="en-US" sz="14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Navigation</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text here offers a brief overview of the kind of information contained on the worksheets of the “Recurrence Interval” files “Stream name_year_Recurrence.xlsx”.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Methods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text explains the different approaches used in our studies for computing or otherwise estimating the peak-flow recurrence interval curve and the 1.5-year recurrence interval flow.</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stream name </a:t>
          </a:r>
          <a:r>
            <a:rPr lang="en-US" sz="1100" b="1" u="sng">
              <a:solidFill>
                <a:schemeClr val="tx1"/>
              </a:solidFill>
              <a:effectLst/>
              <a:latin typeface="+mn-lt"/>
              <a:ea typeface="+mn-ea"/>
              <a:cs typeface="+mn-cs"/>
            </a:rPr>
            <a:t>Q_Peak</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 “Recurrence interval” file contains a Q_Peak worksheet either for the study stream or for one or several nearby streams.  All Q_peak worksheets start with a text box that provides site-specific information on the availability of long-term flow records.  Beyond this similarity, the number and organization of the various Q_peak worksheets differs depending on the availability of a long-term peak- flow record for the study site.</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At sites for which long-term instantaneous peak-flow data are available, the worksheet is named </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study stream </a:t>
          </a:r>
          <a:r>
            <a:rPr lang="en-US" sz="1100" b="1" u="sng">
              <a:solidFill>
                <a:schemeClr val="tx1"/>
              </a:solidFill>
              <a:effectLst/>
              <a:latin typeface="+mn-lt"/>
              <a:ea typeface="+mn-ea"/>
              <a:cs typeface="+mn-cs"/>
            </a:rPr>
            <a:t>Q_Peak</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features two blocks:  </a:t>
          </a: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A. Peak-flow recurrence-interval analysis. </a:t>
          </a:r>
          <a:r>
            <a:rPr lang="en-US" sz="1100">
              <a:solidFill>
                <a:schemeClr val="tx1"/>
              </a:solidFill>
              <a:effectLst/>
              <a:latin typeface="+mn-lt"/>
              <a:ea typeface="+mn-ea"/>
              <a:cs typeface="+mn-cs"/>
            </a:rPr>
            <a:t> This block shows columns of downloaded peak-flow data sorted from largest flow to smallest flow.  Peak-flow recurrence intervals are computed in the columns to the right of the sorted peak flows.  A recurrence-interval graph is plotted to the right in the block </a:t>
          </a: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B. Plotted peak-flow recurrence-interval curve. </a:t>
          </a:r>
          <a:r>
            <a:rPr lang="en-US" sz="1100">
              <a:solidFill>
                <a:schemeClr val="tx1"/>
              </a:solidFill>
              <a:effectLst/>
              <a:latin typeface="+mn-lt"/>
              <a:ea typeface="+mn-ea"/>
              <a:cs typeface="+mn-cs"/>
            </a:rPr>
            <a:t>This block contains a plot of peak flow versus recurrence interval based on the data in block A.</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study stream</a:t>
          </a:r>
          <a:r>
            <a:rPr lang="en-US" sz="1100" b="1" u="sng">
              <a:solidFill>
                <a:schemeClr val="tx1"/>
              </a:solidFill>
              <a:effectLst/>
              <a:latin typeface="+mn-lt"/>
              <a:ea typeface="+mn-ea"/>
              <a:cs typeface="+mn-cs"/>
            </a:rPr>
            <a:t> EST. Q_Peak</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other stream(s)</a:t>
          </a:r>
          <a:r>
            <a:rPr lang="en-US" sz="1100" b="1" u="sng">
              <a:solidFill>
                <a:schemeClr val="tx1"/>
              </a:solidFill>
              <a:effectLst/>
              <a:latin typeface="+mn-lt"/>
              <a:ea typeface="+mn-ea"/>
              <a:cs typeface="+mn-cs"/>
            </a:rPr>
            <a:t> Q_Peak</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the absence of a long-term flow record for the study site, the worksheet </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study stream </a:t>
          </a:r>
          <a:r>
            <a:rPr lang="en-US" sz="1100" b="1" u="sng">
              <a:solidFill>
                <a:schemeClr val="tx1"/>
              </a:solidFill>
              <a:effectLst/>
              <a:latin typeface="+mn-lt"/>
              <a:ea typeface="+mn-ea"/>
              <a:cs typeface="+mn-cs"/>
            </a:rPr>
            <a:t>EST. Q_Peak</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 </a:t>
          </a:r>
          <a:r>
            <a:rPr lang="en-US" sz="1100">
              <a:solidFill>
                <a:schemeClr val="tx1"/>
              </a:solidFill>
              <a:effectLst/>
              <a:latin typeface="+mn-lt"/>
              <a:ea typeface="+mn-ea"/>
              <a:cs typeface="+mn-cs"/>
            </a:rPr>
            <a:t>displays a text box that provides site-specific steps taken to determine an estimate for peak-flow data along with a plot of an estimated peak-flow recurrence-interval curve for the study site.  This estimate is based on long-term peak-flow records and recurrence-interval curves prepared for one or more other streams on subsequent worksheets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other stream(s) Q_Peak</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that each contains a block, </a:t>
          </a:r>
          <a:r>
            <a:rPr lang="en-US" sz="1100" b="1">
              <a:solidFill>
                <a:schemeClr val="tx1"/>
              </a:solidFill>
              <a:effectLst/>
              <a:latin typeface="+mn-lt"/>
              <a:ea typeface="+mn-ea"/>
              <a:cs typeface="+mn-cs"/>
            </a:rPr>
            <a:t>A. Peak-flow recurrence-interval analysis,</a:t>
          </a:r>
          <a:r>
            <a:rPr lang="en-US" sz="1100">
              <a:solidFill>
                <a:schemeClr val="tx1"/>
              </a:solidFill>
              <a:effectLst/>
              <a:latin typeface="+mn-lt"/>
              <a:ea typeface="+mn-ea"/>
              <a:cs typeface="+mn-cs"/>
            </a:rPr>
            <a:t> and a block, </a:t>
          </a:r>
          <a:r>
            <a:rPr lang="en-US" sz="1100" b="1">
              <a:solidFill>
                <a:schemeClr val="tx1"/>
              </a:solidFill>
              <a:effectLst/>
              <a:latin typeface="+mn-lt"/>
              <a:ea typeface="+mn-ea"/>
              <a:cs typeface="+mn-cs"/>
            </a:rPr>
            <a:t>B. Plotted-peak-flow recurrence-interval curve</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 &amp; Refs. </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This worksheet lists reports and other references pertaining to a study site.</a:t>
          </a:r>
        </a:p>
      </xdr:txBody>
    </xdr:sp>
    <xdr:clientData/>
  </xdr:oneCellAnchor>
  <xdr:oneCellAnchor>
    <xdr:from>
      <xdr:col>1</xdr:col>
      <xdr:colOff>0</xdr:colOff>
      <xdr:row>0</xdr:row>
      <xdr:rowOff>0</xdr:rowOff>
    </xdr:from>
    <xdr:ext cx="5387340" cy="1615440"/>
    <xdr:sp macro="" textlink="">
      <xdr:nvSpPr>
        <xdr:cNvPr id="3" name="TextBox 2"/>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spreadsheets are "live", in order to allow a user to see whether a cell contains a data entry or a formula used to compute a value.  Some of the data in a cell may also be linked to another worksheet.  While this arrangement clearly shows the origin of all cell values, it makes the worksheets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60960</xdr:colOff>
      <xdr:row>10</xdr:row>
      <xdr:rowOff>0</xdr:rowOff>
    </xdr:from>
    <xdr:ext cx="5402580" cy="8747760"/>
    <xdr:sp macro="" textlink="">
      <xdr:nvSpPr>
        <xdr:cNvPr id="2" name="TextBox 1"/>
        <xdr:cNvSpPr txBox="1"/>
      </xdr:nvSpPr>
      <xdr:spPr>
        <a:xfrm>
          <a:off x="670560" y="1676400"/>
          <a:ext cx="5402580" cy="874776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chemeClr val="tx1"/>
              </a:solidFill>
              <a:effectLst/>
              <a:latin typeface="+mn-lt"/>
              <a:ea typeface="+mn-ea"/>
              <a:cs typeface="+mn-cs"/>
            </a:rPr>
            <a:t>Computation of recurrence intervals</a:t>
          </a:r>
        </a:p>
        <a:p>
          <a:endParaRPr lang="en-US" sz="1050" b="0" baseline="0">
            <a:solidFill>
              <a:schemeClr val="tx1"/>
            </a:solidFill>
            <a:effectLst/>
            <a:latin typeface="+mn-lt"/>
            <a:ea typeface="+mn-ea"/>
            <a:cs typeface="+mn-cs"/>
          </a:endParaRPr>
        </a:p>
        <a:p>
          <a:r>
            <a:rPr lang="en-US" sz="1100">
              <a:solidFill>
                <a:schemeClr val="tx1"/>
              </a:solidFill>
              <a:effectLst/>
              <a:latin typeface="+mn-lt"/>
              <a:ea typeface="+mn-ea"/>
              <a:cs typeface="+mn-cs"/>
            </a:rPr>
            <a:t>Computations of peak-flow recurrence intervals are useful to gauge the magnitude of a sampled high-flow event at a stream study site, be that by determining the recurrence interval of a specific event or by relating the event magnitude to the 1.5-year recurrence interval peak flow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a:t>
          </a:r>
          <a:r>
            <a:rPr lang="en-US" sz="1100">
              <a:solidFill>
                <a:schemeClr val="tx1"/>
              </a:solidFill>
              <a:effectLst/>
              <a:latin typeface="+mn-lt"/>
              <a:ea typeface="+mn-ea"/>
              <a:cs typeface="+mn-cs"/>
            </a:rPr>
            <a:t>).  Another reason for computing the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a:t>
          </a:r>
          <a:r>
            <a:rPr lang="en-US" sz="1100">
              <a:solidFill>
                <a:schemeClr val="tx1"/>
              </a:solidFill>
              <a:effectLst/>
              <a:latin typeface="+mn-lt"/>
              <a:ea typeface="+mn-ea"/>
              <a:cs typeface="+mn-cs"/>
            </a:rPr>
            <a:t> flow was because it may be assumed to be equivalent to bankfull flow (Castro and Jackson 2001) for Rocky Mountains streams with mobile banks.  At most of our study sites, the bankfull flow level could not be reliably identified morphologically because channels were incised and most of the banks were near-vertical and stable, while annually or biennially inundated, active gravel bars (often used to identify the bankfull level) were scarce in streams selected for a bedload study.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Peak-flow recurrence intervals were computed or estimated using different approaches at different study sites depending on whether a long-term flow record was available for the study stream or on how representative long-term flow records from nearby (or not so nearby) streams were considered to be.</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Long-term flow record is available for the study stream</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When a sampling site was located close to a long-term gauging station operated by the USGS or the USDA Forest Service, peak flow recurrence intervals (</a:t>
          </a:r>
          <a:r>
            <a:rPr lang="en-US" sz="1100" i="1">
              <a:solidFill>
                <a:schemeClr val="tx1"/>
              </a:solidFill>
              <a:effectLst/>
              <a:latin typeface="+mn-lt"/>
              <a:ea typeface="+mn-ea"/>
              <a:cs typeface="+mn-cs"/>
            </a:rPr>
            <a:t>T</a:t>
          </a:r>
          <a:r>
            <a:rPr lang="en-US" sz="1100">
              <a:solidFill>
                <a:schemeClr val="tx1"/>
              </a:solidFill>
              <a:effectLst/>
              <a:latin typeface="+mn-lt"/>
              <a:ea typeface="+mn-ea"/>
              <a:cs typeface="+mn-cs"/>
            </a:rPr>
            <a:t>) were computed from downloaded annual instantaneous peak-flow records.  Peak-flow recurrence intervals are determined using the standard procedure, </a:t>
          </a:r>
          <a:r>
            <a:rPr lang="en-US" sz="1100" i="1">
              <a:solidFill>
                <a:schemeClr val="tx1"/>
              </a:solidFill>
              <a:effectLst/>
              <a:latin typeface="+mn-lt"/>
              <a:ea typeface="+mn-ea"/>
              <a:cs typeface="+mn-cs"/>
            </a:rPr>
            <a:t>T</a:t>
          </a:r>
          <a:r>
            <a:rPr lang="en-US" sz="1100">
              <a:solidFill>
                <a:schemeClr val="tx1"/>
              </a:solidFill>
              <a:effectLst/>
              <a:latin typeface="+mn-lt"/>
              <a:ea typeface="+mn-ea"/>
              <a:cs typeface="+mn-cs"/>
            </a:rPr>
            <a:t>=</a:t>
          </a:r>
          <a:r>
            <a:rPr lang="en-US" sz="1100" i="1">
              <a:solidFill>
                <a:schemeClr val="tx1"/>
              </a:solidFill>
              <a:effectLst/>
              <a:latin typeface="+mn-lt"/>
              <a:ea typeface="+mn-ea"/>
              <a:cs typeface="+mn-cs"/>
            </a:rPr>
            <a:t>n</a:t>
          </a:r>
          <a:r>
            <a:rPr lang="en-US" sz="1100">
              <a:solidFill>
                <a:schemeClr val="tx1"/>
              </a:solidFill>
              <a:effectLst/>
              <a:latin typeface="+mn-lt"/>
              <a:ea typeface="+mn-ea"/>
              <a:cs typeface="+mn-cs"/>
            </a:rPr>
            <a:t>+1/</a:t>
          </a:r>
          <a:r>
            <a:rPr lang="en-US" sz="1100" i="1">
              <a:solidFill>
                <a:schemeClr val="tx1"/>
              </a:solidFill>
              <a:effectLst/>
              <a:latin typeface="+mn-lt"/>
              <a:ea typeface="+mn-ea"/>
              <a:cs typeface="+mn-cs"/>
            </a:rPr>
            <a:t>m</a:t>
          </a:r>
          <a:r>
            <a:rPr lang="en-US" sz="1100">
              <a:solidFill>
                <a:schemeClr val="tx1"/>
              </a:solidFill>
              <a:effectLst/>
              <a:latin typeface="+mn-lt"/>
              <a:ea typeface="+mn-ea"/>
              <a:cs typeface="+mn-cs"/>
            </a:rPr>
            <a:t>, where </a:t>
          </a:r>
          <a:r>
            <a:rPr lang="en-US" sz="1100" i="1">
              <a:solidFill>
                <a:schemeClr val="tx1"/>
              </a:solidFill>
              <a:effectLst/>
              <a:latin typeface="+mn-lt"/>
              <a:ea typeface="+mn-ea"/>
              <a:cs typeface="+mn-cs"/>
            </a:rPr>
            <a:t>n</a:t>
          </a:r>
          <a:r>
            <a:rPr lang="en-US" sz="1100">
              <a:solidFill>
                <a:schemeClr val="tx1"/>
              </a:solidFill>
              <a:effectLst/>
              <a:latin typeface="+mn-lt"/>
              <a:ea typeface="+mn-ea"/>
              <a:cs typeface="+mn-cs"/>
            </a:rPr>
            <a:t> is the number of peak-flow records and </a:t>
          </a:r>
          <a:r>
            <a:rPr lang="en-US" sz="1100" i="1">
              <a:solidFill>
                <a:schemeClr val="tx1"/>
              </a:solidFill>
              <a:effectLst/>
              <a:latin typeface="+mn-lt"/>
              <a:ea typeface="+mn-ea"/>
              <a:cs typeface="+mn-cs"/>
            </a:rPr>
            <a:t>m</a:t>
          </a:r>
          <a:r>
            <a:rPr lang="en-US" sz="1100">
              <a:solidFill>
                <a:schemeClr val="tx1"/>
              </a:solidFill>
              <a:effectLst/>
              <a:latin typeface="+mn-lt"/>
              <a:ea typeface="+mn-ea"/>
              <a:cs typeface="+mn-cs"/>
            </a:rPr>
            <a:t> is the peak-flow rank sorted from largest to smallest.  Instantaneous peak flows for the various recurrence intervals are provided in English (cfs) and metric units (m</a:t>
          </a:r>
          <a:r>
            <a:rPr lang="en-US" sz="1100" baseline="30000">
              <a:solidFill>
                <a:schemeClr val="tx1"/>
              </a:solidFill>
              <a:effectLst/>
              <a:latin typeface="+mn-lt"/>
              <a:ea typeface="+mn-ea"/>
              <a:cs typeface="+mn-cs"/>
            </a:rPr>
            <a:t>3</a:t>
          </a:r>
          <a:r>
            <a:rPr lang="en-US" sz="1100">
              <a:solidFill>
                <a:schemeClr val="tx1"/>
              </a:solidFill>
              <a:effectLst/>
              <a:latin typeface="+mn-lt"/>
              <a:ea typeface="+mn-ea"/>
              <a:cs typeface="+mn-cs"/>
            </a:rPr>
            <a:t>/s) (e.g., Halfmoon_2004+2015_Recurrence).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Representative long-term flow record was available for nearby streams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When a long-term flow record was available from one or more nearby gauged streams that were considered geographically and hydrologically representative for the stream study site, a recurrence interval curve for the study stream was obtained by scaling (mostly graphically) the computed recurrence interval curve for the neighboring gauged stream(s) based on basin size and estimated differences in annual precipitation (e.g., Little Granite_2002_upper site_Recurrence).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No representative long-term flow record is available for nearby streams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When representative long-term gauge records from geographically and hydrologically similar nearby streams were not available, the flow records from geographically-hydrologically less similar streams were used.  An estimate of the study site’s recurrence-interval curve was obtained from visually interpolating between the plotted recurrence interval curves for other streams, considering again basin size, precipitation and other factors that affect peak flows.  That approach is based on interpretation and not free of subjectivity.  Details are provided in the site-specific worksheets and in the corresponding report (e.g., NF Swan_2011_Recurrence.xlsx).</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References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Castro J.M. and P.L. Jackson, 2001.  Bankfull discharge recurrence intervals and regional</a:t>
          </a:r>
        </a:p>
        <a:p>
          <a:r>
            <a:rPr lang="en-US" sz="1100">
              <a:solidFill>
                <a:schemeClr val="tx1"/>
              </a:solidFill>
              <a:effectLst/>
              <a:latin typeface="+mn-lt"/>
              <a:ea typeface="+mn-ea"/>
              <a:cs typeface="+mn-cs"/>
            </a:rPr>
            <a:t>    hydraulic geometry relationships: patterns in the Pacific Northwest, USA. </a:t>
          </a:r>
          <a:r>
            <a:rPr lang="en-US" sz="1100" i="1">
              <a:solidFill>
                <a:schemeClr val="tx1"/>
              </a:solidFill>
              <a:effectLst/>
              <a:latin typeface="+mn-lt"/>
              <a:ea typeface="+mn-ea"/>
              <a:cs typeface="+mn-cs"/>
            </a:rPr>
            <a:t>Journal of the</a:t>
          </a:r>
          <a:endParaRPr lang="en-US" sz="1100">
            <a:solidFill>
              <a:schemeClr val="tx1"/>
            </a:solidFill>
            <a:effectLst/>
            <a:latin typeface="+mn-lt"/>
            <a:ea typeface="+mn-ea"/>
            <a:cs typeface="+mn-cs"/>
          </a:endParaRPr>
        </a:p>
        <a:p>
          <a:r>
            <a:rPr lang="en-US" sz="1100" i="1">
              <a:solidFill>
                <a:schemeClr val="tx1"/>
              </a:solidFill>
              <a:effectLst/>
              <a:latin typeface="+mn-lt"/>
              <a:ea typeface="+mn-ea"/>
              <a:cs typeface="+mn-cs"/>
            </a:rPr>
            <a:t>    American Water Resources Association</a:t>
          </a:r>
          <a:r>
            <a:rPr lang="en-US" sz="1100">
              <a:solidFill>
                <a:schemeClr val="tx1"/>
              </a:solidFill>
              <a:effectLst/>
              <a:latin typeface="+mn-lt"/>
              <a:ea typeface="+mn-ea"/>
              <a:cs typeface="+mn-cs"/>
            </a:rPr>
            <a:t>, 37 (5): 1249-1262.</a:t>
          </a:r>
        </a:p>
        <a:p>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xdr:txBody>
    </xdr:sp>
    <xdr:clientData/>
  </xdr:oneCellAnchor>
  <xdr:oneCellAnchor>
    <xdr:from>
      <xdr:col>1</xdr:col>
      <xdr:colOff>68580</xdr:colOff>
      <xdr:row>0</xdr:row>
      <xdr:rowOff>0</xdr:rowOff>
    </xdr:from>
    <xdr:ext cx="5387340" cy="1615440"/>
    <xdr:sp macro="" textlink="">
      <xdr:nvSpPr>
        <xdr:cNvPr id="3" name="TextBox 2"/>
        <xdr:cNvSpPr txBox="1"/>
      </xdr:nvSpPr>
      <xdr:spPr>
        <a:xfrm>
          <a:off x="67818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spreadsheets are "live", in order to allow a user to see whether a cell contains a data entry or a formula used to compute a value.  Some of the data in a cell may also be linked to another worksheet.  While this arrangement clearly shows the origin of all cell values, it makes the worksheets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13</xdr:col>
      <xdr:colOff>363007</xdr:colOff>
      <xdr:row>22</xdr:row>
      <xdr:rowOff>57151</xdr:rowOff>
    </xdr:from>
    <xdr:to>
      <xdr:col>22</xdr:col>
      <xdr:colOff>329140</xdr:colOff>
      <xdr:row>44</xdr:row>
      <xdr:rowOff>82550</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371474</xdr:colOff>
      <xdr:row>2</xdr:row>
      <xdr:rowOff>123825</xdr:rowOff>
    </xdr:from>
    <xdr:to>
      <xdr:col>12</xdr:col>
      <xdr:colOff>114300</xdr:colOff>
      <xdr:row>17</xdr:row>
      <xdr:rowOff>104775</xdr:rowOff>
    </xdr:to>
    <xdr:sp macro="" textlink="">
      <xdr:nvSpPr>
        <xdr:cNvPr id="4" name="TextBox 1"/>
        <xdr:cNvSpPr txBox="1"/>
      </xdr:nvSpPr>
      <xdr:spPr>
        <a:xfrm>
          <a:off x="981074" y="542925"/>
          <a:ext cx="6448426" cy="2981325"/>
        </a:xfrm>
        <a:prstGeom prst="rect">
          <a:avLst/>
        </a:prstGeom>
        <a:solidFill>
          <a:schemeClr val="accent3">
            <a:lumMod val="20000"/>
            <a:lumOff val="80000"/>
          </a:schemeClr>
        </a:solidFill>
        <a:ln>
          <a:solidFill>
            <a:srgbClr val="C00000"/>
          </a:solidFill>
        </a:ln>
      </xdr:spPr>
      <xdr:txBody>
        <a:bodyPr wrap="square" lIns="91440" tIns="0" rIns="91440" bIns="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100" b="1">
              <a:solidFill>
                <a:srgbClr val="C00000"/>
              </a:solidFill>
            </a:rPr>
            <a:t>Site-specific Info</a:t>
          </a:r>
        </a:p>
        <a:p>
          <a:r>
            <a:rPr lang="en-US" sz="1100">
              <a:effectLst/>
              <a:latin typeface="+mn-lt"/>
              <a:ea typeface="+mn-ea"/>
              <a:cs typeface="+mn-cs"/>
            </a:rPr>
            <a:t>The USGS gauging station ST. LOUIS CREEK NEAR FRASER, CO (09026500) is located approximately 2.2 miles downstream from the lower bedload sampling site and 4.5 miles downstream from the upper bedload sampling site in 1998.  Flows at the gauge are affected by water diversions from the main stem of St. Louis Creek as well as most of its tributaries.  While flow diversions likely have less of an effect on </a:t>
          </a:r>
          <a:r>
            <a:rPr lang="en-US" sz="1100" i="1">
              <a:effectLst/>
              <a:latin typeface="+mn-lt"/>
              <a:ea typeface="+mn-ea"/>
              <a:cs typeface="+mn-cs"/>
            </a:rPr>
            <a:t>Q</a:t>
          </a:r>
          <a:r>
            <a:rPr lang="en-US" sz="1100" i="1" baseline="-25000">
              <a:effectLst/>
              <a:latin typeface="+mn-lt"/>
              <a:ea typeface="+mn-ea"/>
              <a:cs typeface="+mn-cs"/>
            </a:rPr>
            <a:t>peak</a:t>
          </a:r>
          <a:r>
            <a:rPr lang="en-US" sz="1100">
              <a:effectLst/>
              <a:latin typeface="+mn-lt"/>
              <a:ea typeface="+mn-ea"/>
              <a:cs typeface="+mn-cs"/>
            </a:rPr>
            <a:t> values compared to lower flows, it is unclear by how much individual </a:t>
          </a:r>
          <a:r>
            <a:rPr lang="en-US" sz="1100" i="1">
              <a:effectLst/>
              <a:latin typeface="+mn-lt"/>
              <a:ea typeface="+mn-ea"/>
              <a:cs typeface="+mn-cs"/>
            </a:rPr>
            <a:t>Q</a:t>
          </a:r>
          <a:r>
            <a:rPr lang="en-US" sz="1100" i="1" baseline="-25000">
              <a:effectLst/>
              <a:latin typeface="+mn-lt"/>
              <a:ea typeface="+mn-ea"/>
              <a:cs typeface="+mn-cs"/>
            </a:rPr>
            <a:t>peak</a:t>
          </a:r>
          <a:r>
            <a:rPr lang="en-US" sz="1100">
              <a:effectLst/>
              <a:latin typeface="+mn-lt"/>
              <a:ea typeface="+mn-ea"/>
              <a:cs typeface="+mn-cs"/>
            </a:rPr>
            <a:t> values are reduced by diversions.</a:t>
          </a:r>
        </a:p>
        <a:p>
          <a:r>
            <a:rPr lang="en-US" sz="1100">
              <a:effectLst/>
              <a:latin typeface="+mn-lt"/>
              <a:ea typeface="+mn-ea"/>
              <a:cs typeface="+mn-cs"/>
            </a:rPr>
            <a:t> </a:t>
          </a:r>
        </a:p>
        <a:p>
          <a:r>
            <a:rPr lang="en-US" sz="1100">
              <a:effectLst/>
              <a:latin typeface="+mn-lt"/>
              <a:ea typeface="+mn-ea"/>
              <a:cs typeface="+mn-cs"/>
            </a:rPr>
            <a:t>Based on the work by Ryan and Troendle (1996), the bedload trap study (Bunte, 1998) used a bankfull discharge (</a:t>
          </a:r>
          <a:r>
            <a:rPr lang="en-US" sz="1100" i="1">
              <a:effectLst/>
              <a:latin typeface="+mn-lt"/>
              <a:ea typeface="+mn-ea"/>
              <a:cs typeface="+mn-cs"/>
            </a:rPr>
            <a:t>Q</a:t>
          </a:r>
          <a:r>
            <a:rPr lang="en-US" sz="1100" i="1" baseline="-25000">
              <a:effectLst/>
              <a:latin typeface="+mn-lt"/>
              <a:ea typeface="+mn-ea"/>
              <a:cs typeface="+mn-cs"/>
            </a:rPr>
            <a:t>1.5</a:t>
          </a:r>
          <a:r>
            <a:rPr lang="en-US" sz="1100">
              <a:effectLst/>
              <a:latin typeface="+mn-lt"/>
              <a:ea typeface="+mn-ea"/>
              <a:cs typeface="+mn-cs"/>
            </a:rPr>
            <a:t>) of 4.0 m</a:t>
          </a:r>
          <a:r>
            <a:rPr lang="en-US" sz="1100" baseline="30000">
              <a:effectLst/>
              <a:latin typeface="+mn-lt"/>
              <a:ea typeface="+mn-ea"/>
              <a:cs typeface="+mn-cs"/>
            </a:rPr>
            <a:t>3</a:t>
          </a:r>
          <a:r>
            <a:rPr lang="en-US" sz="1100">
              <a:effectLst/>
              <a:latin typeface="+mn-lt"/>
              <a:ea typeface="+mn-ea"/>
              <a:cs typeface="+mn-cs"/>
            </a:rPr>
            <a:t>/s for the upper bedload trap sampling site (site 4 in Ryan and Troendle, 1996) where the stream is free-flowing with no diversions.  Flows at the lower bedload trap study site (located between site 2 and site 3 of Ryan and Troendle (1996) are diverted, and the true bankfull discharge value is unclear.  Based on morphological analysis, Ryan and Troendle (1996) suggested bankfull discharge values of 5.2 and 5.8 m</a:t>
          </a:r>
          <a:r>
            <a:rPr lang="en-US" sz="1100" baseline="30000">
              <a:effectLst/>
              <a:latin typeface="+mn-lt"/>
              <a:ea typeface="+mn-ea"/>
              <a:cs typeface="+mn-cs"/>
            </a:rPr>
            <a:t>3</a:t>
          </a:r>
          <a:r>
            <a:rPr lang="en-US" sz="1100">
              <a:effectLst/>
              <a:latin typeface="+mn-lt"/>
              <a:ea typeface="+mn-ea"/>
              <a:cs typeface="+mn-cs"/>
            </a:rPr>
            <a:t>/s for site 2 and site 3, respectively.  Averaging between those values gives an estimate of 5.5 m</a:t>
          </a:r>
          <a:r>
            <a:rPr lang="en-US" sz="1100" baseline="30000">
              <a:effectLst/>
              <a:latin typeface="+mn-lt"/>
              <a:ea typeface="+mn-ea"/>
              <a:cs typeface="+mn-cs"/>
            </a:rPr>
            <a:t>3</a:t>
          </a:r>
          <a:r>
            <a:rPr lang="en-US" sz="1100">
              <a:effectLst/>
              <a:latin typeface="+mn-lt"/>
              <a:ea typeface="+mn-ea"/>
              <a:cs typeface="+mn-cs"/>
            </a:rPr>
            <a:t>/s for bankfull flow at the lower bedload trap study site.  Based on hydrological analysis, Ryan and Troendle (1996) and Ryan et al. (2005) estimated a bankfull discharge of 4.59 m</a:t>
          </a:r>
          <a:r>
            <a:rPr lang="en-US" sz="1100" baseline="30000">
              <a:effectLst/>
              <a:latin typeface="+mn-lt"/>
              <a:ea typeface="+mn-ea"/>
              <a:cs typeface="+mn-cs"/>
            </a:rPr>
            <a:t>3</a:t>
          </a:r>
          <a:r>
            <a:rPr lang="en-US" sz="1100">
              <a:effectLst/>
              <a:latin typeface="+mn-lt"/>
              <a:ea typeface="+mn-ea"/>
              <a:cs typeface="+mn-cs"/>
            </a:rPr>
            <a:t>/s and 4.75 m</a:t>
          </a:r>
          <a:r>
            <a:rPr lang="en-US" sz="1100" baseline="30000">
              <a:effectLst/>
              <a:latin typeface="+mn-lt"/>
              <a:ea typeface="+mn-ea"/>
              <a:cs typeface="+mn-cs"/>
            </a:rPr>
            <a:t>3</a:t>
          </a:r>
          <a:r>
            <a:rPr lang="en-US" sz="1100">
              <a:effectLst/>
              <a:latin typeface="+mn-lt"/>
              <a:ea typeface="+mn-ea"/>
              <a:cs typeface="+mn-cs"/>
            </a:rPr>
            <a:t>/s for their sites 2 and 3, respectively.  Averaging between those values gives an estimate of 4.67 m</a:t>
          </a:r>
          <a:r>
            <a:rPr lang="en-US" sz="1100" baseline="30000">
              <a:effectLst/>
              <a:latin typeface="+mn-lt"/>
              <a:ea typeface="+mn-ea"/>
              <a:cs typeface="+mn-cs"/>
            </a:rPr>
            <a:t>3</a:t>
          </a:r>
          <a:r>
            <a:rPr lang="en-US" sz="1100">
              <a:effectLst/>
              <a:latin typeface="+mn-lt"/>
              <a:ea typeface="+mn-ea"/>
              <a:cs typeface="+mn-cs"/>
            </a:rPr>
            <a:t>/s for bankfull flow at the lower bedload trap study site.  This latter value was used for the lower bedload trap study.</a:t>
          </a:r>
        </a:p>
        <a:p>
          <a:endParaRPr lang="en-US" sz="1100"/>
        </a:p>
      </xdr:txBody>
    </xdr:sp>
    <xdr:clientData/>
  </xdr:twoCellAnchor>
  <xdr:twoCellAnchor>
    <xdr:from>
      <xdr:col>14</xdr:col>
      <xdr:colOff>545032</xdr:colOff>
      <xdr:row>28</xdr:row>
      <xdr:rowOff>104775</xdr:rowOff>
    </xdr:from>
    <xdr:to>
      <xdr:col>21</xdr:col>
      <xdr:colOff>552449</xdr:colOff>
      <xdr:row>36</xdr:row>
      <xdr:rowOff>59635</xdr:rowOff>
    </xdr:to>
    <xdr:sp macro="" textlink="">
      <xdr:nvSpPr>
        <xdr:cNvPr id="2" name="Freeform 1"/>
        <xdr:cNvSpPr/>
      </xdr:nvSpPr>
      <xdr:spPr bwMode="auto">
        <a:xfrm>
          <a:off x="9079432" y="5572125"/>
          <a:ext cx="4274617" cy="1326460"/>
        </a:xfrm>
        <a:custGeom>
          <a:avLst/>
          <a:gdLst>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57150 w 4133850"/>
            <a:gd name="connsiteY1" fmla="*/ 1152525 h 1533525"/>
            <a:gd name="connsiteX2" fmla="*/ 142875 w 4133850"/>
            <a:gd name="connsiteY2" fmla="*/ 895350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57150 w 4133850"/>
            <a:gd name="connsiteY1" fmla="*/ 1152525 h 1533525"/>
            <a:gd name="connsiteX2" fmla="*/ 161925 w 4133850"/>
            <a:gd name="connsiteY2" fmla="*/ 904875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076700"/>
            <a:gd name="connsiteY0" fmla="*/ 1152525 h 1152525"/>
            <a:gd name="connsiteX1" fmla="*/ 104775 w 4076700"/>
            <a:gd name="connsiteY1" fmla="*/ 904875 h 1152525"/>
            <a:gd name="connsiteX2" fmla="*/ 352425 w 4076700"/>
            <a:gd name="connsiteY2" fmla="*/ 714375 h 1152525"/>
            <a:gd name="connsiteX3" fmla="*/ 695325 w 4076700"/>
            <a:gd name="connsiteY3" fmla="*/ 609600 h 1152525"/>
            <a:gd name="connsiteX4" fmla="*/ 1228725 w 4076700"/>
            <a:gd name="connsiteY4" fmla="*/ 457200 h 1152525"/>
            <a:gd name="connsiteX5" fmla="*/ 1533525 w 4076700"/>
            <a:gd name="connsiteY5" fmla="*/ 361950 h 1152525"/>
            <a:gd name="connsiteX6" fmla="*/ 2209800 w 4076700"/>
            <a:gd name="connsiteY6" fmla="*/ 247650 h 1152525"/>
            <a:gd name="connsiteX7" fmla="*/ 2466975 w 4076700"/>
            <a:gd name="connsiteY7" fmla="*/ 142875 h 1152525"/>
            <a:gd name="connsiteX8" fmla="*/ 4076700 w 4076700"/>
            <a:gd name="connsiteY8" fmla="*/ 0 h 1152525"/>
            <a:gd name="connsiteX0" fmla="*/ 0 w 4122632"/>
            <a:gd name="connsiteY0" fmla="*/ 1271191 h 1271191"/>
            <a:gd name="connsiteX1" fmla="*/ 150707 w 4122632"/>
            <a:gd name="connsiteY1" fmla="*/ 904875 h 1271191"/>
            <a:gd name="connsiteX2" fmla="*/ 398357 w 4122632"/>
            <a:gd name="connsiteY2" fmla="*/ 714375 h 1271191"/>
            <a:gd name="connsiteX3" fmla="*/ 741257 w 4122632"/>
            <a:gd name="connsiteY3" fmla="*/ 609600 h 1271191"/>
            <a:gd name="connsiteX4" fmla="*/ 1274657 w 4122632"/>
            <a:gd name="connsiteY4" fmla="*/ 457200 h 1271191"/>
            <a:gd name="connsiteX5" fmla="*/ 1579457 w 4122632"/>
            <a:gd name="connsiteY5" fmla="*/ 361950 h 1271191"/>
            <a:gd name="connsiteX6" fmla="*/ 2255732 w 4122632"/>
            <a:gd name="connsiteY6" fmla="*/ 247650 h 1271191"/>
            <a:gd name="connsiteX7" fmla="*/ 2512907 w 4122632"/>
            <a:gd name="connsiteY7" fmla="*/ 142875 h 1271191"/>
            <a:gd name="connsiteX8" fmla="*/ 4122632 w 4122632"/>
            <a:gd name="connsiteY8" fmla="*/ 0 h 127119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4122632" h="1271191">
              <a:moveTo>
                <a:pt x="0" y="1271191"/>
              </a:moveTo>
              <a:cubicBezTo>
                <a:pt x="26988" y="1166416"/>
                <a:pt x="84314" y="997678"/>
                <a:pt x="150707" y="904875"/>
              </a:cubicBezTo>
              <a:cubicBezTo>
                <a:pt x="217100" y="812072"/>
                <a:pt x="299932" y="763587"/>
                <a:pt x="398357" y="714375"/>
              </a:cubicBezTo>
              <a:cubicBezTo>
                <a:pt x="496782" y="665163"/>
                <a:pt x="595207" y="652462"/>
                <a:pt x="741257" y="609600"/>
              </a:cubicBezTo>
              <a:lnTo>
                <a:pt x="1274657" y="457200"/>
              </a:lnTo>
              <a:cubicBezTo>
                <a:pt x="1414357" y="415925"/>
                <a:pt x="1415945" y="396875"/>
                <a:pt x="1579457" y="361950"/>
              </a:cubicBezTo>
              <a:cubicBezTo>
                <a:pt x="1742969" y="327025"/>
                <a:pt x="2100157" y="284162"/>
                <a:pt x="2255732" y="247650"/>
              </a:cubicBezTo>
              <a:cubicBezTo>
                <a:pt x="2411307" y="211138"/>
                <a:pt x="2335107" y="222250"/>
                <a:pt x="2512907" y="142875"/>
              </a:cubicBezTo>
              <a:cubicBezTo>
                <a:pt x="2662132" y="111125"/>
                <a:pt x="3473344" y="50800"/>
                <a:pt x="4122632" y="0"/>
              </a:cubicBezTo>
            </a:path>
          </a:pathLst>
        </a:custGeom>
        <a:noFill/>
        <a:ln w="22225" cap="flat" cmpd="sng" algn="ctr">
          <a:solidFill>
            <a:schemeClr val="accent6">
              <a:lumMod val="75000"/>
            </a:schemeClr>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0.13889</cdr:x>
      <cdr:y>0.05707</cdr:y>
    </cdr:from>
    <cdr:to>
      <cdr:x>0.45275</cdr:x>
      <cdr:y>0.11133</cdr:y>
    </cdr:to>
    <cdr:sp macro="" textlink="">
      <cdr:nvSpPr>
        <cdr:cNvPr id="2" name="TextBox 1"/>
        <cdr:cNvSpPr txBox="1"/>
      </cdr:nvSpPr>
      <cdr:spPr>
        <a:xfrm xmlns:a="http://schemas.openxmlformats.org/drawingml/2006/main">
          <a:off x="757302" y="206461"/>
          <a:ext cx="1711337" cy="19631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1100"/>
            <a:t>St. Louis Creek, 1934 - 2016</a:t>
          </a:r>
        </a:p>
      </cdr:txBody>
    </cdr:sp>
  </cdr:relSizeAnchor>
  <cdr:relSizeAnchor xmlns:cdr="http://schemas.openxmlformats.org/drawingml/2006/chartDrawing">
    <cdr:from>
      <cdr:x>0.20185</cdr:x>
      <cdr:y>0.29348</cdr:y>
    </cdr:from>
    <cdr:to>
      <cdr:x>0.20185</cdr:x>
      <cdr:y>0.83696</cdr:y>
    </cdr:to>
    <cdr:cxnSp macro="">
      <cdr:nvCxnSpPr>
        <cdr:cNvPr id="4" name="Straight Connector 3"/>
        <cdr:cNvCxnSpPr/>
      </cdr:nvCxnSpPr>
      <cdr:spPr bwMode="auto">
        <a:xfrm xmlns:a="http://schemas.openxmlformats.org/drawingml/2006/main">
          <a:off x="922867" y="914400"/>
          <a:ext cx="0" cy="169333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0.17086</cdr:x>
      <cdr:y>0.20819</cdr:y>
    </cdr:from>
    <cdr:to>
      <cdr:x>0.25311</cdr:x>
      <cdr:y>0.34151</cdr:y>
    </cdr:to>
    <cdr:sp macro="" textlink="">
      <cdr:nvSpPr>
        <cdr:cNvPr id="12" name="TextBox 11"/>
        <cdr:cNvSpPr txBox="1"/>
      </cdr:nvSpPr>
      <cdr:spPr>
        <a:xfrm xmlns:a="http://schemas.openxmlformats.org/drawingml/2006/main">
          <a:off x="931618" y="790574"/>
          <a:ext cx="448450" cy="506260"/>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lIns="0" tIns="0" rIns="0" bIns="0" rtlCol="0"/>
        <a:lstStyle xmlns:a="http://schemas.openxmlformats.org/drawingml/2006/main"/>
        <a:p xmlns:a="http://schemas.openxmlformats.org/drawingml/2006/main">
          <a:r>
            <a:rPr lang="en-US" sz="1000" i="1">
              <a:solidFill>
                <a:srgbClr val="0000FF"/>
              </a:solidFill>
              <a:latin typeface="Arial" panose="020B0604020202020204" pitchFamily="34" charset="0"/>
              <a:cs typeface="Arial" panose="020B0604020202020204" pitchFamily="34" charset="0"/>
            </a:rPr>
            <a:t>Q</a:t>
          </a:r>
          <a:r>
            <a:rPr lang="en-US" sz="1000" i="1" baseline="-25000">
              <a:solidFill>
                <a:srgbClr val="0000FF"/>
              </a:solidFill>
              <a:latin typeface="Arial" panose="020B0604020202020204" pitchFamily="34" charset="0"/>
              <a:cs typeface="Arial" panose="020B0604020202020204" pitchFamily="34" charset="0"/>
            </a:rPr>
            <a:t>1.5</a:t>
          </a:r>
          <a:r>
            <a:rPr lang="en-US" sz="1000">
              <a:solidFill>
                <a:srgbClr val="0000FF"/>
              </a:solidFill>
              <a:latin typeface="Arial" panose="020B0604020202020204" pitchFamily="34" charset="0"/>
              <a:cs typeface="Arial" panose="020B0604020202020204" pitchFamily="34" charset="0"/>
            </a:rPr>
            <a:t> </a:t>
          </a:r>
        </a:p>
        <a:p xmlns:a="http://schemas.openxmlformats.org/drawingml/2006/main">
          <a:r>
            <a:rPr lang="en-US" sz="1000">
              <a:solidFill>
                <a:srgbClr val="0000FF"/>
              </a:solidFill>
              <a:latin typeface="Arial" panose="020B0604020202020204" pitchFamily="34" charset="0"/>
              <a:cs typeface="Arial" panose="020B0604020202020204" pitchFamily="34" charset="0"/>
            </a:rPr>
            <a:t>= </a:t>
          </a:r>
          <a:r>
            <a:rPr lang="en-US" sz="900">
              <a:solidFill>
                <a:srgbClr val="0000FF"/>
              </a:solidFill>
              <a:latin typeface="Arial" panose="020B0604020202020204" pitchFamily="34" charset="0"/>
              <a:cs typeface="Arial" panose="020B0604020202020204" pitchFamily="34" charset="0"/>
            </a:rPr>
            <a:t>6.08</a:t>
          </a:r>
        </a:p>
        <a:p xmlns:a="http://schemas.openxmlformats.org/drawingml/2006/main">
          <a:r>
            <a:rPr lang="en-US" sz="900">
              <a:solidFill>
                <a:srgbClr val="0000FF"/>
              </a:solidFill>
              <a:latin typeface="Arial" panose="020B0604020202020204" pitchFamily="34" charset="0"/>
              <a:cs typeface="Arial" panose="020B0604020202020204" pitchFamily="34" charset="0"/>
            </a:rPr>
            <a:t>m</a:t>
          </a:r>
          <a:r>
            <a:rPr lang="en-US" sz="900" baseline="30000">
              <a:solidFill>
                <a:srgbClr val="0000FF"/>
              </a:solidFill>
              <a:latin typeface="Arial" panose="020B0604020202020204" pitchFamily="34" charset="0"/>
              <a:cs typeface="Arial" panose="020B0604020202020204" pitchFamily="34" charset="0"/>
            </a:rPr>
            <a:t>3</a:t>
          </a:r>
          <a:r>
            <a:rPr lang="en-US" sz="900">
              <a:solidFill>
                <a:srgbClr val="0000FF"/>
              </a:solidFill>
              <a:latin typeface="Arial" panose="020B0604020202020204" pitchFamily="34" charset="0"/>
              <a:cs typeface="Arial" panose="020B0604020202020204" pitchFamily="34" charset="0"/>
            </a:rPr>
            <a:t>/s</a:t>
          </a:r>
          <a:r>
            <a:rPr lang="en-US" sz="1000">
              <a:solidFill>
                <a:srgbClr val="0000FF"/>
              </a:solidFill>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0.13996</cdr:x>
      <cdr:y>0.35555</cdr:y>
    </cdr:from>
    <cdr:to>
      <cdr:x>0.18182</cdr:x>
      <cdr:y>0.38814</cdr:y>
    </cdr:to>
    <cdr:sp macro="" textlink="">
      <cdr:nvSpPr>
        <cdr:cNvPr id="3" name="TextBox 2"/>
        <cdr:cNvSpPr txBox="1"/>
      </cdr:nvSpPr>
      <cdr:spPr>
        <a:xfrm xmlns:a="http://schemas.openxmlformats.org/drawingml/2006/main">
          <a:off x="763153" y="1363662"/>
          <a:ext cx="228243" cy="124995"/>
        </a:xfrm>
        <a:prstGeom xmlns:a="http://schemas.openxmlformats.org/drawingml/2006/main" prst="rect">
          <a:avLst/>
        </a:prstGeom>
      </cdr:spPr>
      <cdr:txBody>
        <a:bodyPr xmlns:a="http://schemas.openxmlformats.org/drawingml/2006/main" vertOverflow="clip" wrap="none" lIns="0" tIns="0" rIns="0" bIns="0" rtlCol="0">
          <a:spAutoFit/>
        </a:bodyPr>
        <a:lstStyle xmlns:a="http://schemas.openxmlformats.org/drawingml/2006/main"/>
        <a:p xmlns:a="http://schemas.openxmlformats.org/drawingml/2006/main">
          <a:r>
            <a:rPr lang="en-US" sz="800">
              <a:latin typeface="Arial" panose="020B0604020202020204" pitchFamily="34" charset="0"/>
              <a:cs typeface="Arial" panose="020B0604020202020204" pitchFamily="34" charset="0"/>
            </a:rPr>
            <a:t>1998</a:t>
          </a:r>
        </a:p>
      </cdr:txBody>
    </cdr:sp>
  </cdr:relSizeAnchor>
  <cdr:relSizeAnchor xmlns:cdr="http://schemas.openxmlformats.org/drawingml/2006/chartDrawing">
    <cdr:from>
      <cdr:x>0.1448</cdr:x>
      <cdr:y>0.39393</cdr:y>
    </cdr:from>
    <cdr:to>
      <cdr:x>0.18498</cdr:x>
      <cdr:y>0.41225</cdr:y>
    </cdr:to>
    <cdr:cxnSp macro="">
      <cdr:nvCxnSpPr>
        <cdr:cNvPr id="11" name="Straight Arrow Connector 10"/>
        <cdr:cNvCxnSpPr/>
      </cdr:nvCxnSpPr>
      <cdr:spPr bwMode="auto">
        <a:xfrm xmlns:a="http://schemas.openxmlformats.org/drawingml/2006/main">
          <a:off x="789516" y="1510889"/>
          <a:ext cx="219077" cy="70260"/>
        </a:xfrm>
        <a:prstGeom xmlns:a="http://schemas.openxmlformats.org/drawingml/2006/main" prst="straightConnector1">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0.14829</cdr:x>
      <cdr:y>0.24929</cdr:y>
    </cdr:from>
    <cdr:to>
      <cdr:x>0.92993</cdr:x>
      <cdr:y>0.66484</cdr:y>
    </cdr:to>
    <cdr:sp macro="" textlink="">
      <cdr:nvSpPr>
        <cdr:cNvPr id="13" name="Freeform 12"/>
        <cdr:cNvSpPr/>
      </cdr:nvSpPr>
      <cdr:spPr bwMode="auto">
        <a:xfrm xmlns:a="http://schemas.openxmlformats.org/drawingml/2006/main">
          <a:off x="808564" y="956137"/>
          <a:ext cx="4261917" cy="1593800"/>
        </a:xfrm>
        <a:custGeom xmlns:a="http://schemas.openxmlformats.org/drawingml/2006/main">
          <a:avLst/>
          <a:gdLst>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257175 w 4133850"/>
            <a:gd name="connsiteY3" fmla="*/ 7524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857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47625 w 4133850"/>
            <a:gd name="connsiteY1" fmla="*/ 1133475 h 1533525"/>
            <a:gd name="connsiteX2" fmla="*/ 142875 w 4133850"/>
            <a:gd name="connsiteY2" fmla="*/ 895350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57150 w 4133850"/>
            <a:gd name="connsiteY1" fmla="*/ 1152525 h 1533525"/>
            <a:gd name="connsiteX2" fmla="*/ 142875 w 4133850"/>
            <a:gd name="connsiteY2" fmla="*/ 895350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 name="connsiteX0" fmla="*/ 0 w 4133850"/>
            <a:gd name="connsiteY0" fmla="*/ 1533525 h 1533525"/>
            <a:gd name="connsiteX1" fmla="*/ 57150 w 4133850"/>
            <a:gd name="connsiteY1" fmla="*/ 1152525 h 1533525"/>
            <a:gd name="connsiteX2" fmla="*/ 161925 w 4133850"/>
            <a:gd name="connsiteY2" fmla="*/ 904875 h 1533525"/>
            <a:gd name="connsiteX3" fmla="*/ 409575 w 4133850"/>
            <a:gd name="connsiteY3" fmla="*/ 714375 h 1533525"/>
            <a:gd name="connsiteX4" fmla="*/ 752475 w 4133850"/>
            <a:gd name="connsiteY4" fmla="*/ 609600 h 1533525"/>
            <a:gd name="connsiteX5" fmla="*/ 1285875 w 4133850"/>
            <a:gd name="connsiteY5" fmla="*/ 457200 h 1533525"/>
            <a:gd name="connsiteX6" fmla="*/ 1590675 w 4133850"/>
            <a:gd name="connsiteY6" fmla="*/ 361950 h 1533525"/>
            <a:gd name="connsiteX7" fmla="*/ 2266950 w 4133850"/>
            <a:gd name="connsiteY7" fmla="*/ 247650 h 1533525"/>
            <a:gd name="connsiteX8" fmla="*/ 2524125 w 4133850"/>
            <a:gd name="connsiteY8" fmla="*/ 142875 h 1533525"/>
            <a:gd name="connsiteX9" fmla="*/ 4133850 w 4133850"/>
            <a:gd name="connsiteY9" fmla="*/ 0 h 15335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Lst>
          <a:rect l="l" t="t" r="r" b="b"/>
          <a:pathLst>
            <a:path w="4133850" h="1533525">
              <a:moveTo>
                <a:pt x="0" y="1533525"/>
              </a:moveTo>
              <a:cubicBezTo>
                <a:pt x="11906" y="1386681"/>
                <a:pt x="30163" y="1257300"/>
                <a:pt x="57150" y="1152525"/>
              </a:cubicBezTo>
              <a:cubicBezTo>
                <a:pt x="84138" y="1047750"/>
                <a:pt x="103188" y="977900"/>
                <a:pt x="161925" y="904875"/>
              </a:cubicBezTo>
              <a:cubicBezTo>
                <a:pt x="220662" y="831850"/>
                <a:pt x="311150" y="763587"/>
                <a:pt x="409575" y="714375"/>
              </a:cubicBezTo>
              <a:cubicBezTo>
                <a:pt x="508000" y="665163"/>
                <a:pt x="606425" y="652462"/>
                <a:pt x="752475" y="609600"/>
              </a:cubicBezTo>
              <a:lnTo>
                <a:pt x="1285875" y="457200"/>
              </a:lnTo>
              <a:cubicBezTo>
                <a:pt x="1425575" y="415925"/>
                <a:pt x="1427163" y="396875"/>
                <a:pt x="1590675" y="361950"/>
              </a:cubicBezTo>
              <a:cubicBezTo>
                <a:pt x="1754187" y="327025"/>
                <a:pt x="2111375" y="284162"/>
                <a:pt x="2266950" y="247650"/>
              </a:cubicBezTo>
              <a:cubicBezTo>
                <a:pt x="2422525" y="211138"/>
                <a:pt x="2346325" y="222250"/>
                <a:pt x="2524125" y="142875"/>
              </a:cubicBezTo>
              <a:cubicBezTo>
                <a:pt x="2673350" y="111125"/>
                <a:pt x="3484562" y="50800"/>
                <a:pt x="4133850" y="0"/>
              </a:cubicBezTo>
            </a:path>
          </a:pathLst>
        </a:custGeom>
        <a:noFill xmlns:a="http://schemas.openxmlformats.org/drawingml/2006/main"/>
        <a:ln xmlns:a="http://schemas.openxmlformats.org/drawingml/2006/main" w="22225" cap="flat" cmpd="sng" algn="ctr">
          <a:solidFill>
            <a:srgbClr val="CC00CC"/>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rot="0" spcFirstLastPara="0" vert="horz" wrap="square" lIns="18288" tIns="0" rIns="0" bIns="0" numCol="1" spcCol="0" rtlCol="0" fromWordArt="0" anchor="t" anchorCtr="0" forceAA="0" upright="1" compatLnSpc="1">
          <a:prstTxWarp prst="textNoShape">
            <a:avLst/>
          </a:prstTxWarp>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0.62519</cdr:x>
      <cdr:y>0.34365</cdr:y>
    </cdr:from>
    <cdr:to>
      <cdr:x>0.89946</cdr:x>
      <cdr:y>0.40385</cdr:y>
    </cdr:to>
    <cdr:sp macro="" textlink="">
      <cdr:nvSpPr>
        <cdr:cNvPr id="14" name="TextBox 13"/>
        <cdr:cNvSpPr txBox="1"/>
      </cdr:nvSpPr>
      <cdr:spPr>
        <a:xfrm xmlns:a="http://schemas.openxmlformats.org/drawingml/2006/main">
          <a:off x="3408892" y="1304924"/>
          <a:ext cx="1495426" cy="22860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1100">
              <a:solidFill>
                <a:schemeClr val="accent6">
                  <a:lumMod val="75000"/>
                </a:schemeClr>
              </a:solidFill>
            </a:rPr>
            <a:t>est. for upper site</a:t>
          </a:r>
        </a:p>
      </cdr:txBody>
    </cdr:sp>
  </cdr:relSizeAnchor>
  <cdr:relSizeAnchor xmlns:cdr="http://schemas.openxmlformats.org/drawingml/2006/chartDrawing">
    <cdr:from>
      <cdr:x>0.6679</cdr:x>
      <cdr:y>0.21919</cdr:y>
    </cdr:from>
    <cdr:to>
      <cdr:x>0.94216</cdr:x>
      <cdr:y>0.27939</cdr:y>
    </cdr:to>
    <cdr:sp macro="" textlink="">
      <cdr:nvSpPr>
        <cdr:cNvPr id="15" name="TextBox 1"/>
        <cdr:cNvSpPr txBox="1"/>
      </cdr:nvSpPr>
      <cdr:spPr>
        <a:xfrm xmlns:a="http://schemas.openxmlformats.org/drawingml/2006/main">
          <a:off x="3641726" y="840692"/>
          <a:ext cx="1495412" cy="230891"/>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rgbClr val="CC00CC"/>
              </a:solidFill>
            </a:rPr>
            <a:t>est. for lower site</a:t>
          </a:r>
        </a:p>
      </cdr:txBody>
    </cdr:sp>
  </cdr:relSizeAnchor>
  <cdr:relSizeAnchor xmlns:cdr="http://schemas.openxmlformats.org/drawingml/2006/chartDrawing">
    <cdr:from>
      <cdr:x>0.48447</cdr:x>
      <cdr:y>0.15134</cdr:y>
    </cdr:from>
    <cdr:to>
      <cdr:x>0.90819</cdr:x>
      <cdr:y>0.2107</cdr:y>
    </cdr:to>
    <cdr:sp macro="" textlink="">
      <cdr:nvSpPr>
        <cdr:cNvPr id="16" name="TextBox 1"/>
        <cdr:cNvSpPr txBox="1"/>
      </cdr:nvSpPr>
      <cdr:spPr>
        <a:xfrm xmlns:a="http://schemas.openxmlformats.org/drawingml/2006/main">
          <a:off x="2641599" y="574675"/>
          <a:ext cx="2310343" cy="225424"/>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rgbClr val="0000FF"/>
              </a:solidFill>
            </a:rPr>
            <a:t>St. Louis Cr., at USGS gauging station </a:t>
          </a:r>
        </a:p>
      </cdr:txBody>
    </cdr:sp>
  </cdr:relSizeAnchor>
  <cdr:relSizeAnchor xmlns:cdr="http://schemas.openxmlformats.org/drawingml/2006/chartDrawing">
    <cdr:from>
      <cdr:x>0.22243</cdr:x>
      <cdr:y>0.50745</cdr:y>
    </cdr:from>
    <cdr:to>
      <cdr:x>0.34394</cdr:x>
      <cdr:y>0.58361</cdr:y>
    </cdr:to>
    <cdr:sp macro="" textlink="">
      <cdr:nvSpPr>
        <cdr:cNvPr id="17" name="TextBox 1"/>
        <cdr:cNvSpPr txBox="1"/>
      </cdr:nvSpPr>
      <cdr:spPr>
        <a:xfrm xmlns:a="http://schemas.openxmlformats.org/drawingml/2006/main">
          <a:off x="1212828" y="1946266"/>
          <a:ext cx="662537" cy="292104"/>
        </a:xfrm>
        <a:prstGeom xmlns:a="http://schemas.openxmlformats.org/drawingml/2006/main" prst="rect">
          <a:avLst/>
        </a:prstGeom>
        <a:solidFill xmlns:a="http://schemas.openxmlformats.org/drawingml/2006/main">
          <a:srgbClr val="FFFFFF"/>
        </a:solidFill>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i="1">
              <a:solidFill>
                <a:schemeClr val="accent6">
                  <a:lumMod val="75000"/>
                </a:schemeClr>
              </a:solidFill>
              <a:latin typeface="Arial" panose="020B0604020202020204" pitchFamily="34" charset="0"/>
              <a:cs typeface="Arial" panose="020B0604020202020204" pitchFamily="34" charset="0"/>
            </a:rPr>
            <a:t>Q</a:t>
          </a:r>
          <a:r>
            <a:rPr lang="en-US" sz="1000" i="1" baseline="-25000">
              <a:solidFill>
                <a:schemeClr val="accent6">
                  <a:lumMod val="75000"/>
                </a:schemeClr>
              </a:solidFill>
              <a:latin typeface="Arial" panose="020B0604020202020204" pitchFamily="34" charset="0"/>
              <a:cs typeface="Arial" panose="020B0604020202020204" pitchFamily="34" charset="0"/>
            </a:rPr>
            <a:t>1.5</a:t>
          </a:r>
          <a:r>
            <a:rPr lang="en-US" sz="1000">
              <a:solidFill>
                <a:schemeClr val="accent6">
                  <a:lumMod val="75000"/>
                </a:schemeClr>
              </a:solidFill>
              <a:latin typeface="Arial" panose="020B0604020202020204" pitchFamily="34" charset="0"/>
              <a:cs typeface="Arial" panose="020B0604020202020204" pitchFamily="34" charset="0"/>
            </a:rPr>
            <a:t> </a:t>
          </a:r>
        </a:p>
        <a:p xmlns:a="http://schemas.openxmlformats.org/drawingml/2006/main">
          <a:r>
            <a:rPr lang="en-US" sz="1000">
              <a:solidFill>
                <a:schemeClr val="accent6">
                  <a:lumMod val="75000"/>
                </a:schemeClr>
              </a:solidFill>
              <a:latin typeface="Arial" panose="020B0604020202020204" pitchFamily="34" charset="0"/>
              <a:cs typeface="Arial" panose="020B0604020202020204" pitchFamily="34" charset="0"/>
            </a:rPr>
            <a:t>= </a:t>
          </a:r>
          <a:r>
            <a:rPr lang="en-US" sz="900">
              <a:solidFill>
                <a:schemeClr val="accent6">
                  <a:lumMod val="75000"/>
                </a:schemeClr>
              </a:solidFill>
              <a:latin typeface="Arial" panose="020B0604020202020204" pitchFamily="34" charset="0"/>
              <a:cs typeface="Arial" panose="020B0604020202020204" pitchFamily="34" charset="0"/>
            </a:rPr>
            <a:t>4.0 m</a:t>
          </a:r>
          <a:r>
            <a:rPr lang="en-US" sz="900" baseline="30000">
              <a:solidFill>
                <a:schemeClr val="accent6">
                  <a:lumMod val="75000"/>
                </a:schemeClr>
              </a:solidFill>
              <a:latin typeface="Arial" panose="020B0604020202020204" pitchFamily="34" charset="0"/>
              <a:cs typeface="Arial" panose="020B0604020202020204" pitchFamily="34" charset="0"/>
            </a:rPr>
            <a:t>3</a:t>
          </a:r>
          <a:r>
            <a:rPr lang="en-US" sz="900">
              <a:solidFill>
                <a:schemeClr val="accent6">
                  <a:lumMod val="75000"/>
                </a:schemeClr>
              </a:solidFill>
              <a:latin typeface="Arial" panose="020B0604020202020204" pitchFamily="34" charset="0"/>
              <a:cs typeface="Arial" panose="020B0604020202020204" pitchFamily="34" charset="0"/>
            </a:rPr>
            <a:t>/s</a:t>
          </a:r>
          <a:r>
            <a:rPr lang="en-US" sz="1000">
              <a:solidFill>
                <a:schemeClr val="accent6">
                  <a:lumMod val="75000"/>
                </a:schemeClr>
              </a:solidFill>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0.20846</cdr:x>
      <cdr:y>0.38576</cdr:y>
    </cdr:from>
    <cdr:to>
      <cdr:x>0.32997</cdr:x>
      <cdr:y>0.46192</cdr:y>
    </cdr:to>
    <cdr:sp macro="" textlink="">
      <cdr:nvSpPr>
        <cdr:cNvPr id="18" name="TextBox 1"/>
        <cdr:cNvSpPr txBox="1"/>
      </cdr:nvSpPr>
      <cdr:spPr>
        <a:xfrm xmlns:a="http://schemas.openxmlformats.org/drawingml/2006/main">
          <a:off x="1136650" y="1479550"/>
          <a:ext cx="662518" cy="292098"/>
        </a:xfrm>
        <a:prstGeom xmlns:a="http://schemas.openxmlformats.org/drawingml/2006/main" prst="rect">
          <a:avLst/>
        </a:prstGeom>
        <a:noFill xmlns:a="http://schemas.openxmlformats.org/drawingml/2006/main"/>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i="1">
              <a:solidFill>
                <a:srgbClr val="CC00CC"/>
              </a:solidFill>
              <a:latin typeface="Arial" panose="020B0604020202020204" pitchFamily="34" charset="0"/>
              <a:cs typeface="Arial" panose="020B0604020202020204" pitchFamily="34" charset="0"/>
            </a:rPr>
            <a:t>Q</a:t>
          </a:r>
          <a:r>
            <a:rPr lang="en-US" sz="1000" i="1" baseline="-25000">
              <a:solidFill>
                <a:srgbClr val="CC00CC"/>
              </a:solidFill>
              <a:latin typeface="Arial" panose="020B0604020202020204" pitchFamily="34" charset="0"/>
              <a:cs typeface="Arial" panose="020B0604020202020204" pitchFamily="34" charset="0"/>
            </a:rPr>
            <a:t>1.5</a:t>
          </a:r>
          <a:r>
            <a:rPr lang="en-US" sz="1000">
              <a:solidFill>
                <a:srgbClr val="CC00CC"/>
              </a:solidFill>
              <a:latin typeface="Arial" panose="020B0604020202020204" pitchFamily="34" charset="0"/>
              <a:cs typeface="Arial" panose="020B0604020202020204" pitchFamily="34" charset="0"/>
            </a:rPr>
            <a:t> </a:t>
          </a:r>
        </a:p>
        <a:p xmlns:a="http://schemas.openxmlformats.org/drawingml/2006/main">
          <a:r>
            <a:rPr lang="en-US" sz="1000">
              <a:solidFill>
                <a:srgbClr val="CC00CC"/>
              </a:solidFill>
              <a:latin typeface="Arial" panose="020B0604020202020204" pitchFamily="34" charset="0"/>
              <a:cs typeface="Arial" panose="020B0604020202020204" pitchFamily="34" charset="0"/>
            </a:rPr>
            <a:t>= </a:t>
          </a:r>
          <a:r>
            <a:rPr lang="en-US" sz="900">
              <a:solidFill>
                <a:srgbClr val="CC00CC"/>
              </a:solidFill>
              <a:latin typeface="Arial" panose="020B0604020202020204" pitchFamily="34" charset="0"/>
              <a:cs typeface="Arial" panose="020B0604020202020204" pitchFamily="34" charset="0"/>
            </a:rPr>
            <a:t>4.67 m</a:t>
          </a:r>
          <a:r>
            <a:rPr lang="en-US" sz="900" baseline="30000">
              <a:solidFill>
                <a:srgbClr val="CC00CC"/>
              </a:solidFill>
              <a:latin typeface="Arial" panose="020B0604020202020204" pitchFamily="34" charset="0"/>
              <a:cs typeface="Arial" panose="020B0604020202020204" pitchFamily="34" charset="0"/>
            </a:rPr>
            <a:t>3</a:t>
          </a:r>
          <a:r>
            <a:rPr lang="en-US" sz="900">
              <a:solidFill>
                <a:srgbClr val="CC00CC"/>
              </a:solidFill>
              <a:latin typeface="Arial" panose="020B0604020202020204" pitchFamily="34" charset="0"/>
              <a:cs typeface="Arial" panose="020B0604020202020204" pitchFamily="34" charset="0"/>
            </a:rPr>
            <a:t>/s</a:t>
          </a:r>
          <a:r>
            <a:rPr lang="en-US" sz="1000">
              <a:solidFill>
                <a:srgbClr val="CC00CC"/>
              </a:solidFill>
              <a:latin typeface="Arial" panose="020B0604020202020204" pitchFamily="34" charset="0"/>
              <a:cs typeface="Arial" panose="020B0604020202020204" pitchFamily="34" charset="0"/>
            </a:rPr>
            <a:t> </a:t>
          </a:r>
        </a:p>
      </cdr:txBody>
    </cdr:sp>
  </cdr:relSizeAnchor>
</c:userShapes>
</file>

<file path=xl/drawings/drawing5.xml><?xml version="1.0" encoding="utf-8"?>
<xdr:wsDr xmlns:xdr="http://schemas.openxmlformats.org/drawingml/2006/spreadsheetDrawing" xmlns:a="http://schemas.openxmlformats.org/drawingml/2006/main">
  <xdr:oneCellAnchor>
    <xdr:from>
      <xdr:col>1</xdr:col>
      <xdr:colOff>0</xdr:colOff>
      <xdr:row>2</xdr:row>
      <xdr:rowOff>0</xdr:rowOff>
    </xdr:from>
    <xdr:ext cx="4597400" cy="3536866"/>
    <xdr:sp macro="" textlink="">
      <xdr:nvSpPr>
        <xdr:cNvPr id="2" name="TextBox 1"/>
        <xdr:cNvSpPr txBox="1"/>
      </xdr:nvSpPr>
      <xdr:spPr>
        <a:xfrm>
          <a:off x="609600" y="335280"/>
          <a:ext cx="4597400" cy="3536866"/>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Report</a:t>
          </a:r>
        </a:p>
        <a:p>
          <a:r>
            <a:rPr lang="en-US" sz="1100" b="0">
              <a:solidFill>
                <a:schemeClr val="tx1"/>
              </a:solidFill>
              <a:effectLst/>
              <a:latin typeface="+mn-lt"/>
              <a:ea typeface="+mn-ea"/>
              <a:cs typeface="+mn-cs"/>
            </a:rPr>
            <a:t>Bunte, K., </a:t>
          </a:r>
          <a:r>
            <a:rPr lang="en-US" sz="1100">
              <a:solidFill>
                <a:schemeClr val="tx1"/>
              </a:solidFill>
              <a:effectLst/>
              <a:latin typeface="+mn-lt"/>
              <a:ea typeface="+mn-ea"/>
              <a:cs typeface="+mn-cs"/>
            </a:rPr>
            <a:t>1998.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Proceedings paper and journal article</a:t>
          </a:r>
        </a:p>
        <a:p>
          <a:r>
            <a:rPr lang="en-US" sz="1100">
              <a:solidFill>
                <a:schemeClr val="tx1"/>
              </a:solidFill>
              <a:effectLst/>
              <a:latin typeface="+mn-lt"/>
              <a:ea typeface="+mn-ea"/>
              <a:cs typeface="+mn-cs"/>
            </a:rPr>
            <a:t>Ryan, S.E. and C.A. Troendle, 1996.  Bedload transport patterns in coarse-grained channels under varying conditions of flow.  Proceedings of the Sixth Federal Interagency Sedimentation Conference, March 10-14, Las Vegas, Nevada. Interagency Advisory on Water Data, Subcommittee on Sedimentation, Vol. 2: VI.22-VI.27b.</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Ryan S.E., L.S. Porth and C.A. Troendle, 2005.  Coarse sediment transport in mountain streams in Colorado and Wyoming, USA.  </a:t>
          </a:r>
          <a:r>
            <a:rPr lang="en-US" sz="1100" i="1">
              <a:solidFill>
                <a:schemeClr val="tx1"/>
              </a:solidFill>
              <a:effectLst/>
              <a:latin typeface="+mn-lt"/>
              <a:ea typeface="+mn-ea"/>
              <a:cs typeface="+mn-cs"/>
            </a:rPr>
            <a:t>Earth Surface Processes and Landforms </a:t>
          </a:r>
          <a:r>
            <a:rPr lang="en-US" sz="1100">
              <a:solidFill>
                <a:schemeClr val="tx1"/>
              </a:solidFill>
              <a:effectLst/>
              <a:latin typeface="+mn-lt"/>
              <a:ea typeface="+mn-ea"/>
              <a:cs typeface="+mn-cs"/>
            </a:rPr>
            <a:t>30: 269–288. DOI: 10.1002/esp.1128.</a:t>
          </a:r>
        </a:p>
        <a:p>
          <a:endParaRPr lang="en-US"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K48" sqref="K48"/>
    </sheetView>
  </sheetViews>
  <sheetFormatPr defaultRowHeight="12.7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5" sqref="L25"/>
    </sheetView>
  </sheetViews>
  <sheetFormatPr defaultRowHeight="12.7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86"/>
  <sheetViews>
    <sheetView topLeftCell="D1" zoomScale="80" zoomScaleNormal="80" workbookViewId="0">
      <selection activeCell="S50" sqref="S50"/>
    </sheetView>
  </sheetViews>
  <sheetFormatPr defaultColWidth="8.85546875" defaultRowHeight="12.75"/>
  <cols>
    <col min="1" max="1" width="8.85546875" style="1"/>
    <col min="2" max="3" width="8.85546875" style="1" customWidth="1"/>
    <col min="4" max="4" width="8.85546875" style="1"/>
    <col min="5" max="5" width="8.85546875" style="1" customWidth="1"/>
    <col min="6" max="10" width="8.85546875" style="1"/>
    <col min="11" max="11" width="8.85546875" style="1" customWidth="1"/>
    <col min="12" max="16384" width="8.85546875" style="1"/>
  </cols>
  <sheetData>
    <row r="1" spans="2:2" ht="18">
      <c r="B1" s="9" t="s">
        <v>20</v>
      </c>
    </row>
    <row r="2" spans="2:2" ht="15.75">
      <c r="B2" s="10"/>
    </row>
    <row r="3" spans="2:2" ht="15.75">
      <c r="B3" s="10"/>
    </row>
    <row r="4" spans="2:2" ht="15.75">
      <c r="B4" s="10"/>
    </row>
    <row r="5" spans="2:2" ht="15.75">
      <c r="B5" s="10"/>
    </row>
    <row r="6" spans="2:2" ht="15.75">
      <c r="B6" s="10"/>
    </row>
    <row r="7" spans="2:2" ht="15.75">
      <c r="B7" s="10"/>
    </row>
    <row r="8" spans="2:2" ht="15.75">
      <c r="B8" s="10"/>
    </row>
    <row r="9" spans="2:2" ht="15.75">
      <c r="B9" s="10"/>
    </row>
    <row r="10" spans="2:2" ht="15.75">
      <c r="B10" s="10"/>
    </row>
    <row r="11" spans="2:2" ht="15.75">
      <c r="B11" s="10"/>
    </row>
    <row r="12" spans="2:2" ht="15.75">
      <c r="B12" s="10"/>
    </row>
    <row r="13" spans="2:2" ht="15.75">
      <c r="B13" s="10"/>
    </row>
    <row r="14" spans="2:2" ht="15.75">
      <c r="B14" s="10"/>
    </row>
    <row r="15" spans="2:2" ht="15.75">
      <c r="B15" s="10"/>
    </row>
    <row r="16" spans="2:2" ht="15.75">
      <c r="B16" s="10"/>
    </row>
    <row r="17" spans="2:26" ht="15.75">
      <c r="B17" s="10"/>
    </row>
    <row r="18" spans="2:26" ht="15.75">
      <c r="B18" s="10"/>
    </row>
    <row r="19" spans="2:26" ht="15.75">
      <c r="B19" s="10"/>
    </row>
    <row r="20" spans="2:26" ht="15.75">
      <c r="B20" s="30" t="s">
        <v>21</v>
      </c>
      <c r="C20" s="12"/>
      <c r="D20" s="12"/>
      <c r="E20" s="12"/>
      <c r="F20" s="11"/>
      <c r="G20" s="11"/>
      <c r="H20" s="11"/>
      <c r="I20" s="11"/>
      <c r="J20" s="11"/>
      <c r="K20" s="11"/>
      <c r="L20" s="11"/>
    </row>
    <row r="21" spans="2:26" ht="15" thickBot="1">
      <c r="B21" s="31" t="s">
        <v>9</v>
      </c>
      <c r="C21" s="12"/>
      <c r="D21" s="12"/>
      <c r="E21" s="12"/>
      <c r="F21" s="12"/>
      <c r="G21" s="12"/>
      <c r="H21" s="12"/>
      <c r="I21" s="12"/>
      <c r="J21" s="11"/>
      <c r="K21" s="11"/>
      <c r="L21" s="11"/>
    </row>
    <row r="22" spans="2:26" ht="15.75">
      <c r="B22" s="37"/>
      <c r="C22" s="37"/>
      <c r="D22" s="37"/>
      <c r="E22" s="21"/>
      <c r="F22" s="21"/>
      <c r="G22" s="21"/>
      <c r="H22" s="21"/>
      <c r="I22" s="21"/>
      <c r="J22" s="21"/>
      <c r="K22" s="21"/>
      <c r="L22" s="21"/>
      <c r="N22" s="32" t="s">
        <v>22</v>
      </c>
      <c r="O22" s="33"/>
      <c r="P22" s="33"/>
      <c r="Q22" s="33"/>
      <c r="R22" s="33"/>
      <c r="S22" s="33"/>
      <c r="T22" s="33"/>
      <c r="U22" s="34"/>
      <c r="V22" s="33"/>
      <c r="W22" s="35"/>
    </row>
    <row r="23" spans="2:26">
      <c r="B23" s="38"/>
      <c r="C23" s="38"/>
      <c r="D23" s="38" t="s">
        <v>0</v>
      </c>
      <c r="E23" s="19"/>
      <c r="F23" s="19"/>
      <c r="G23" s="19" t="s">
        <v>0</v>
      </c>
      <c r="H23" s="19"/>
      <c r="I23" s="19"/>
      <c r="J23" s="19"/>
      <c r="K23" s="19"/>
      <c r="L23" s="19" t="s">
        <v>0</v>
      </c>
      <c r="N23" s="33"/>
      <c r="O23" s="33"/>
      <c r="P23" s="33"/>
      <c r="Q23" s="33"/>
      <c r="R23" s="33"/>
      <c r="S23" s="33"/>
      <c r="T23" s="33"/>
      <c r="U23" s="34"/>
      <c r="V23" s="33"/>
      <c r="W23" s="35"/>
    </row>
    <row r="24" spans="2:26" ht="15" thickBot="1">
      <c r="B24" s="39" t="s">
        <v>4</v>
      </c>
      <c r="C24" s="39" t="s">
        <v>5</v>
      </c>
      <c r="D24" s="39" t="s">
        <v>2</v>
      </c>
      <c r="E24" s="20"/>
      <c r="F24" s="20" t="s">
        <v>1</v>
      </c>
      <c r="G24" s="20" t="s">
        <v>2</v>
      </c>
      <c r="H24" s="20" t="s">
        <v>6</v>
      </c>
      <c r="I24" s="20"/>
      <c r="J24" s="20" t="s">
        <v>7</v>
      </c>
      <c r="K24" s="20" t="s">
        <v>3</v>
      </c>
      <c r="L24" s="20" t="s">
        <v>8</v>
      </c>
      <c r="N24" s="33"/>
      <c r="O24" s="33"/>
      <c r="P24" s="33"/>
      <c r="Q24" s="33"/>
      <c r="R24" s="33"/>
      <c r="S24" s="33"/>
      <c r="T24" s="33"/>
      <c r="U24" s="34"/>
      <c r="V24" s="33"/>
      <c r="W24" s="35"/>
    </row>
    <row r="25" spans="2:26">
      <c r="B25" s="40">
        <v>12950</v>
      </c>
      <c r="C25" s="41"/>
      <c r="D25" s="42">
        <v>353</v>
      </c>
      <c r="E25" s="11"/>
      <c r="F25" s="11">
        <v>1</v>
      </c>
      <c r="G25" s="13">
        <v>558</v>
      </c>
      <c r="H25" s="14">
        <f>(F$106+1)/F25</f>
        <v>83</v>
      </c>
      <c r="I25" s="14"/>
      <c r="J25" s="15">
        <f>F25/(F$106+1)</f>
        <v>1.2048192771084338E-2</v>
      </c>
      <c r="K25" s="14">
        <f>F$106/(F25-0.5)</f>
        <v>164</v>
      </c>
      <c r="L25" s="14">
        <f t="shared" ref="L25" si="0">G25*(0.3048^3)</f>
        <v>15.800800398336003</v>
      </c>
      <c r="N25" s="33"/>
      <c r="O25" s="33"/>
      <c r="P25" s="33"/>
      <c r="Q25" s="33"/>
      <c r="R25" s="33"/>
      <c r="S25" s="33"/>
      <c r="T25" s="33"/>
      <c r="U25" s="34"/>
      <c r="V25" s="33"/>
      <c r="W25" s="35"/>
    </row>
    <row r="26" spans="2:26">
      <c r="B26" s="40">
        <v>13300</v>
      </c>
      <c r="C26" s="41"/>
      <c r="D26" s="42">
        <v>262</v>
      </c>
      <c r="E26" s="11"/>
      <c r="F26" s="11">
        <v>2</v>
      </c>
      <c r="G26" s="11">
        <v>506</v>
      </c>
      <c r="H26" s="14">
        <f t="shared" ref="H26:H89" si="1">(F$106+1)/F26</f>
        <v>41.5</v>
      </c>
      <c r="I26" s="14"/>
      <c r="J26" s="15">
        <f t="shared" ref="J26:J89" si="2">F26/(F$106+1)</f>
        <v>2.4096385542168676E-2</v>
      </c>
      <c r="K26" s="14">
        <f t="shared" ref="K26:K89" si="3">F$106/(F26-0.5)</f>
        <v>54.666666666666664</v>
      </c>
      <c r="L26" s="14">
        <f t="shared" ref="L26:L89" si="4">G26*(0.3048^3)</f>
        <v>14.328324375552002</v>
      </c>
      <c r="N26" s="33"/>
      <c r="O26" s="33"/>
      <c r="P26" s="33"/>
      <c r="Q26" s="33"/>
      <c r="R26" s="33"/>
      <c r="S26" s="33"/>
      <c r="T26" s="33"/>
      <c r="U26" s="34"/>
      <c r="V26" s="33"/>
      <c r="W26" s="35"/>
      <c r="X26" s="2"/>
      <c r="Y26" s="3"/>
      <c r="Z26" s="2"/>
    </row>
    <row r="27" spans="2:26">
      <c r="B27" s="40">
        <v>13691</v>
      </c>
      <c r="C27" s="41"/>
      <c r="D27" s="42">
        <v>214</v>
      </c>
      <c r="E27" s="11"/>
      <c r="F27" s="11">
        <v>3</v>
      </c>
      <c r="G27" s="11">
        <v>499</v>
      </c>
      <c r="H27" s="14">
        <f t="shared" si="1"/>
        <v>27.666666666666668</v>
      </c>
      <c r="I27" s="14"/>
      <c r="J27" s="15">
        <f t="shared" si="2"/>
        <v>3.614457831325301E-2</v>
      </c>
      <c r="K27" s="14">
        <f t="shared" si="3"/>
        <v>32.799999999999997</v>
      </c>
      <c r="L27" s="14">
        <f t="shared" si="4"/>
        <v>14.130106449408002</v>
      </c>
      <c r="N27" s="33"/>
      <c r="O27" s="33"/>
      <c r="P27" s="33"/>
      <c r="Q27" s="33"/>
      <c r="R27" s="33"/>
      <c r="S27" s="33"/>
      <c r="T27" s="33"/>
      <c r="U27" s="34"/>
      <c r="V27" s="33"/>
      <c r="W27" s="35"/>
      <c r="X27" s="2"/>
      <c r="Y27" s="3"/>
      <c r="Z27" s="2"/>
    </row>
    <row r="28" spans="2:26">
      <c r="B28" s="40">
        <v>14052</v>
      </c>
      <c r="C28" s="41"/>
      <c r="D28" s="42">
        <v>312</v>
      </c>
      <c r="E28" s="11"/>
      <c r="F28" s="11">
        <v>4</v>
      </c>
      <c r="G28" s="11">
        <v>485</v>
      </c>
      <c r="H28" s="14">
        <f t="shared" si="1"/>
        <v>20.75</v>
      </c>
      <c r="I28" s="14"/>
      <c r="J28" s="15">
        <f t="shared" si="2"/>
        <v>4.8192771084337352E-2</v>
      </c>
      <c r="K28" s="14">
        <f t="shared" si="3"/>
        <v>23.428571428571427</v>
      </c>
      <c r="L28" s="14">
        <f t="shared" si="4"/>
        <v>13.733670597120001</v>
      </c>
      <c r="N28" s="33"/>
      <c r="O28" s="33"/>
      <c r="P28" s="33"/>
      <c r="Q28" s="33"/>
      <c r="R28" s="33"/>
      <c r="S28" s="33"/>
      <c r="T28" s="33"/>
      <c r="U28" s="34"/>
      <c r="V28" s="33"/>
      <c r="W28" s="35"/>
      <c r="X28" s="2"/>
      <c r="Y28" s="3"/>
      <c r="Z28" s="2"/>
    </row>
    <row r="29" spans="2:26">
      <c r="B29" s="40">
        <v>14396</v>
      </c>
      <c r="C29" s="41"/>
      <c r="D29" s="42">
        <v>256</v>
      </c>
      <c r="E29" s="11"/>
      <c r="F29" s="11">
        <v>5</v>
      </c>
      <c r="G29" s="13">
        <v>470</v>
      </c>
      <c r="H29" s="14">
        <f t="shared" si="1"/>
        <v>16.600000000000001</v>
      </c>
      <c r="I29" s="14"/>
      <c r="J29" s="15">
        <f t="shared" si="2"/>
        <v>6.0240963855421686E-2</v>
      </c>
      <c r="K29" s="14">
        <f t="shared" si="3"/>
        <v>18.222222222222221</v>
      </c>
      <c r="L29" s="14">
        <f t="shared" si="4"/>
        <v>13.308917898240002</v>
      </c>
      <c r="N29" s="33"/>
      <c r="O29" s="33"/>
      <c r="P29" s="33"/>
      <c r="Q29" s="33"/>
      <c r="R29" s="33"/>
      <c r="S29" s="33"/>
      <c r="T29" s="33"/>
      <c r="U29" s="34"/>
      <c r="V29" s="33"/>
      <c r="W29" s="35"/>
      <c r="X29" s="2"/>
      <c r="Y29" s="3"/>
      <c r="Z29" s="2"/>
    </row>
    <row r="30" spans="2:26">
      <c r="B30" s="40">
        <v>14764</v>
      </c>
      <c r="C30" s="41"/>
      <c r="D30" s="42">
        <v>175</v>
      </c>
      <c r="E30" s="11"/>
      <c r="F30" s="11">
        <v>6</v>
      </c>
      <c r="G30" s="13">
        <v>419</v>
      </c>
      <c r="H30" s="14">
        <f t="shared" si="1"/>
        <v>13.833333333333334</v>
      </c>
      <c r="I30" s="14"/>
      <c r="J30" s="15">
        <f t="shared" si="2"/>
        <v>7.2289156626506021E-2</v>
      </c>
      <c r="K30" s="14">
        <f t="shared" si="3"/>
        <v>14.909090909090908</v>
      </c>
      <c r="L30" s="14">
        <f t="shared" si="4"/>
        <v>11.864758722048002</v>
      </c>
      <c r="N30" s="33"/>
      <c r="O30" s="33"/>
      <c r="P30" s="33"/>
      <c r="Q30" s="33"/>
      <c r="R30" s="33"/>
      <c r="S30" s="33"/>
      <c r="T30" s="33"/>
      <c r="U30" s="34"/>
      <c r="V30" s="33"/>
      <c r="W30" s="35"/>
      <c r="X30" s="2"/>
      <c r="Y30" s="3"/>
      <c r="Z30" s="2"/>
    </row>
    <row r="31" spans="2:26">
      <c r="B31" s="40">
        <v>15151</v>
      </c>
      <c r="C31" s="41"/>
      <c r="D31" s="42">
        <v>248</v>
      </c>
      <c r="E31" s="11"/>
      <c r="F31" s="11">
        <v>7</v>
      </c>
      <c r="G31" s="11">
        <v>410</v>
      </c>
      <c r="H31" s="14">
        <f t="shared" si="1"/>
        <v>11.857142857142858</v>
      </c>
      <c r="I31" s="14"/>
      <c r="J31" s="15">
        <f t="shared" si="2"/>
        <v>8.4337349397590355E-2</v>
      </c>
      <c r="K31" s="14">
        <f t="shared" si="3"/>
        <v>12.615384615384615</v>
      </c>
      <c r="L31" s="14">
        <f t="shared" si="4"/>
        <v>11.609907102720001</v>
      </c>
      <c r="N31" s="33"/>
      <c r="O31" s="33"/>
      <c r="P31" s="33"/>
      <c r="Q31" s="33"/>
      <c r="R31" s="33"/>
      <c r="S31" s="33"/>
      <c r="T31" s="33"/>
      <c r="U31" s="34"/>
      <c r="V31" s="33"/>
      <c r="W31" s="35"/>
      <c r="X31" s="2"/>
      <c r="Y31" s="2"/>
      <c r="Z31" s="2"/>
    </row>
    <row r="32" spans="2:26">
      <c r="B32" s="40">
        <v>15510</v>
      </c>
      <c r="C32" s="41"/>
      <c r="D32" s="42">
        <v>299</v>
      </c>
      <c r="E32" s="11"/>
      <c r="F32" s="11">
        <v>8</v>
      </c>
      <c r="G32" s="11">
        <v>405</v>
      </c>
      <c r="H32" s="14">
        <f t="shared" si="1"/>
        <v>10.375</v>
      </c>
      <c r="I32" s="14"/>
      <c r="J32" s="15">
        <f t="shared" si="2"/>
        <v>9.6385542168674704E-2</v>
      </c>
      <c r="K32" s="14">
        <f t="shared" si="3"/>
        <v>10.933333333333334</v>
      </c>
      <c r="L32" s="14">
        <f t="shared" si="4"/>
        <v>11.468322869760001</v>
      </c>
      <c r="N32" s="33"/>
      <c r="O32" s="33"/>
      <c r="P32" s="33"/>
      <c r="Q32" s="33"/>
      <c r="R32" s="33"/>
      <c r="S32" s="33"/>
      <c r="T32" s="33"/>
      <c r="U32" s="34"/>
      <c r="V32" s="33"/>
      <c r="W32" s="35"/>
      <c r="X32" s="2"/>
      <c r="Y32" s="2"/>
      <c r="Z32" s="2"/>
    </row>
    <row r="33" spans="2:26">
      <c r="B33" s="40">
        <v>15879</v>
      </c>
      <c r="C33" s="41"/>
      <c r="D33" s="42">
        <v>285</v>
      </c>
      <c r="E33" s="11"/>
      <c r="F33" s="11">
        <v>9</v>
      </c>
      <c r="G33" s="13">
        <v>400</v>
      </c>
      <c r="H33" s="14">
        <f t="shared" si="1"/>
        <v>9.2222222222222214</v>
      </c>
      <c r="I33" s="14"/>
      <c r="J33" s="15">
        <f t="shared" si="2"/>
        <v>0.10843373493975904</v>
      </c>
      <c r="K33" s="14">
        <f t="shared" si="3"/>
        <v>9.6470588235294112</v>
      </c>
      <c r="L33" s="14">
        <f t="shared" si="4"/>
        <v>11.326738636800002</v>
      </c>
      <c r="N33" s="33"/>
      <c r="O33" s="33"/>
      <c r="P33" s="33"/>
      <c r="Q33" s="33"/>
      <c r="R33" s="33"/>
      <c r="S33" s="33"/>
      <c r="T33" s="33"/>
      <c r="U33" s="34"/>
      <c r="V33" s="33"/>
      <c r="W33" s="35"/>
      <c r="X33" s="2"/>
      <c r="Y33" s="2"/>
      <c r="Z33" s="2"/>
    </row>
    <row r="34" spans="2:26">
      <c r="B34" s="40">
        <v>16244</v>
      </c>
      <c r="C34" s="41"/>
      <c r="D34" s="42">
        <v>271</v>
      </c>
      <c r="E34" s="11"/>
      <c r="F34" s="11">
        <v>10</v>
      </c>
      <c r="G34" s="13">
        <v>383</v>
      </c>
      <c r="H34" s="14">
        <f t="shared" si="1"/>
        <v>8.3000000000000007</v>
      </c>
      <c r="I34" s="14"/>
      <c r="J34" s="15">
        <f t="shared" si="2"/>
        <v>0.12048192771084337</v>
      </c>
      <c r="K34" s="14">
        <f t="shared" si="3"/>
        <v>8.6315789473684212</v>
      </c>
      <c r="L34" s="14">
        <f t="shared" si="4"/>
        <v>10.845352244736002</v>
      </c>
      <c r="N34" s="33"/>
      <c r="O34" s="33"/>
      <c r="P34" s="33"/>
      <c r="Q34" s="33"/>
      <c r="R34" s="33"/>
      <c r="S34" s="33"/>
      <c r="T34" s="33"/>
      <c r="U34" s="34"/>
      <c r="V34" s="33"/>
      <c r="W34" s="35"/>
      <c r="X34" s="2"/>
      <c r="Y34" s="2"/>
      <c r="Z34" s="2"/>
    </row>
    <row r="35" spans="2:26">
      <c r="B35" s="40">
        <v>16612</v>
      </c>
      <c r="C35" s="41"/>
      <c r="D35" s="42">
        <v>250</v>
      </c>
      <c r="E35" s="11"/>
      <c r="F35" s="11">
        <v>11</v>
      </c>
      <c r="G35" s="13">
        <v>377</v>
      </c>
      <c r="H35" s="14">
        <f t="shared" si="1"/>
        <v>7.5454545454545459</v>
      </c>
      <c r="I35" s="14"/>
      <c r="J35" s="15">
        <f t="shared" si="2"/>
        <v>0.13253012048192772</v>
      </c>
      <c r="K35" s="14">
        <f t="shared" si="3"/>
        <v>7.8095238095238093</v>
      </c>
      <c r="L35" s="14">
        <f t="shared" si="4"/>
        <v>10.675451165184002</v>
      </c>
      <c r="N35" s="33"/>
      <c r="O35" s="33"/>
      <c r="P35" s="33"/>
      <c r="Q35" s="33"/>
      <c r="R35" s="33"/>
      <c r="S35" s="33"/>
      <c r="T35" s="33"/>
      <c r="U35" s="34"/>
      <c r="V35" s="33"/>
      <c r="W35" s="35"/>
      <c r="X35" s="2"/>
      <c r="Y35" s="2"/>
      <c r="Z35" s="2"/>
    </row>
    <row r="36" spans="2:26">
      <c r="B36" s="40">
        <v>16970</v>
      </c>
      <c r="C36" s="41"/>
      <c r="D36" s="42">
        <v>256</v>
      </c>
      <c r="E36" s="11"/>
      <c r="F36" s="11">
        <v>12</v>
      </c>
      <c r="G36" s="11">
        <v>373</v>
      </c>
      <c r="H36" s="14">
        <f t="shared" si="1"/>
        <v>6.916666666666667</v>
      </c>
      <c r="I36" s="14"/>
      <c r="J36" s="15">
        <f t="shared" si="2"/>
        <v>0.14457831325301204</v>
      </c>
      <c r="K36" s="14">
        <f t="shared" si="3"/>
        <v>7.1304347826086953</v>
      </c>
      <c r="L36" s="14">
        <f t="shared" si="4"/>
        <v>10.562183778816001</v>
      </c>
      <c r="N36" s="33"/>
      <c r="O36" s="33"/>
      <c r="P36" s="33"/>
      <c r="Q36" s="33"/>
      <c r="R36" s="33"/>
      <c r="S36" s="33"/>
      <c r="T36" s="33"/>
      <c r="U36" s="34"/>
      <c r="V36" s="33"/>
      <c r="W36" s="35"/>
      <c r="X36" s="2"/>
      <c r="Y36" s="2"/>
      <c r="Z36" s="2"/>
    </row>
    <row r="37" spans="2:26">
      <c r="B37" s="40">
        <v>17350</v>
      </c>
      <c r="C37" s="41"/>
      <c r="D37" s="42">
        <v>276</v>
      </c>
      <c r="E37" s="11"/>
      <c r="F37" s="11">
        <v>13</v>
      </c>
      <c r="G37" s="13">
        <v>365</v>
      </c>
      <c r="H37" s="14">
        <f t="shared" si="1"/>
        <v>6.384615384615385</v>
      </c>
      <c r="I37" s="14"/>
      <c r="J37" s="15">
        <f t="shared" si="2"/>
        <v>0.15662650602409639</v>
      </c>
      <c r="K37" s="14">
        <f t="shared" si="3"/>
        <v>6.56</v>
      </c>
      <c r="L37" s="14">
        <f t="shared" si="4"/>
        <v>10.335649006080002</v>
      </c>
      <c r="N37" s="33"/>
      <c r="O37" s="33"/>
      <c r="P37" s="33"/>
      <c r="Q37" s="33"/>
      <c r="R37" s="33"/>
      <c r="S37" s="33"/>
      <c r="T37" s="33"/>
      <c r="U37" s="34"/>
      <c r="V37" s="33"/>
      <c r="W37" s="35"/>
      <c r="X37" s="2"/>
      <c r="Y37" s="2"/>
      <c r="Z37" s="2"/>
    </row>
    <row r="38" spans="2:26">
      <c r="B38" s="40">
        <v>17687</v>
      </c>
      <c r="C38" s="41"/>
      <c r="D38" s="42">
        <v>242</v>
      </c>
      <c r="E38" s="11"/>
      <c r="F38" s="11">
        <v>14</v>
      </c>
      <c r="G38" s="13">
        <v>361</v>
      </c>
      <c r="H38" s="14">
        <f t="shared" si="1"/>
        <v>5.9285714285714288</v>
      </c>
      <c r="I38" s="14"/>
      <c r="J38" s="15">
        <f t="shared" si="2"/>
        <v>0.16867469879518071</v>
      </c>
      <c r="K38" s="14">
        <f t="shared" si="3"/>
        <v>6.0740740740740744</v>
      </c>
      <c r="L38" s="14">
        <f t="shared" si="4"/>
        <v>10.222381619712001</v>
      </c>
      <c r="N38" s="33"/>
      <c r="O38" s="33"/>
      <c r="P38" s="33"/>
      <c r="Q38" s="33"/>
      <c r="R38" s="33"/>
      <c r="S38" s="33"/>
      <c r="T38" s="33"/>
      <c r="U38" s="34"/>
      <c r="V38" s="33"/>
      <c r="W38" s="35"/>
      <c r="X38" s="2"/>
      <c r="Y38" s="2"/>
      <c r="Z38" s="2"/>
    </row>
    <row r="39" spans="2:26">
      <c r="B39" s="40">
        <v>18065</v>
      </c>
      <c r="C39" s="41"/>
      <c r="D39" s="42">
        <v>268</v>
      </c>
      <c r="E39" s="11"/>
      <c r="F39" s="11">
        <v>15</v>
      </c>
      <c r="G39" s="13">
        <v>353</v>
      </c>
      <c r="H39" s="14">
        <f t="shared" si="1"/>
        <v>5.5333333333333332</v>
      </c>
      <c r="I39" s="14"/>
      <c r="J39" s="15">
        <f t="shared" si="2"/>
        <v>0.18072289156626506</v>
      </c>
      <c r="K39" s="14">
        <f t="shared" si="3"/>
        <v>5.6551724137931032</v>
      </c>
      <c r="L39" s="14">
        <f t="shared" si="4"/>
        <v>9.9958468469760007</v>
      </c>
      <c r="N39" s="33"/>
      <c r="O39" s="33"/>
      <c r="P39" s="33"/>
      <c r="Q39" s="33"/>
      <c r="R39" s="33"/>
      <c r="S39" s="33"/>
      <c r="T39" s="33"/>
      <c r="U39" s="34"/>
      <c r="V39" s="33"/>
      <c r="W39" s="35"/>
      <c r="Y39" s="2"/>
      <c r="Z39" s="2"/>
    </row>
    <row r="40" spans="2:26">
      <c r="B40" s="40">
        <v>18431</v>
      </c>
      <c r="C40" s="41"/>
      <c r="D40" s="42">
        <v>293</v>
      </c>
      <c r="E40" s="11"/>
      <c r="F40" s="11">
        <v>16</v>
      </c>
      <c r="G40" s="13">
        <v>345</v>
      </c>
      <c r="H40" s="14">
        <f t="shared" si="1"/>
        <v>5.1875</v>
      </c>
      <c r="I40" s="14"/>
      <c r="J40" s="15">
        <f t="shared" si="2"/>
        <v>0.19277108433734941</v>
      </c>
      <c r="K40" s="14">
        <f t="shared" si="3"/>
        <v>5.290322580645161</v>
      </c>
      <c r="L40" s="14">
        <f t="shared" si="4"/>
        <v>9.7693120742400019</v>
      </c>
      <c r="N40" s="33"/>
      <c r="O40" s="33"/>
      <c r="P40" s="33"/>
      <c r="Q40" s="36"/>
      <c r="R40" s="33"/>
      <c r="S40" s="33"/>
      <c r="T40" s="33"/>
      <c r="U40" s="34"/>
      <c r="V40" s="33"/>
      <c r="W40" s="35"/>
      <c r="Y40" s="2"/>
      <c r="Z40" s="2"/>
    </row>
    <row r="41" spans="2:26">
      <c r="B41" s="40">
        <v>18800</v>
      </c>
      <c r="C41" s="41"/>
      <c r="D41" s="42">
        <v>377</v>
      </c>
      <c r="E41" s="11"/>
      <c r="F41" s="11">
        <v>17</v>
      </c>
      <c r="G41" s="13">
        <v>341</v>
      </c>
      <c r="H41" s="14">
        <f t="shared" si="1"/>
        <v>4.882352941176471</v>
      </c>
      <c r="I41" s="14"/>
      <c r="J41" s="15">
        <f t="shared" si="2"/>
        <v>0.20481927710843373</v>
      </c>
      <c r="K41" s="14">
        <f t="shared" si="3"/>
        <v>4.9696969696969697</v>
      </c>
      <c r="L41" s="14">
        <f t="shared" si="4"/>
        <v>9.6560446878720008</v>
      </c>
      <c r="N41" s="33"/>
      <c r="O41" s="33"/>
      <c r="P41" s="33"/>
      <c r="Q41" s="33"/>
      <c r="R41" s="33"/>
      <c r="S41" s="33"/>
      <c r="T41" s="33"/>
      <c r="U41" s="34"/>
      <c r="V41" s="33"/>
      <c r="W41" s="35"/>
      <c r="Y41" s="2"/>
      <c r="Z41" s="2"/>
    </row>
    <row r="42" spans="2:26">
      <c r="B42" s="40">
        <v>19160</v>
      </c>
      <c r="C42" s="41"/>
      <c r="D42" s="42">
        <v>470</v>
      </c>
      <c r="E42" s="11"/>
      <c r="F42" s="11">
        <v>18</v>
      </c>
      <c r="G42" s="13">
        <v>318</v>
      </c>
      <c r="H42" s="14">
        <f t="shared" si="1"/>
        <v>4.6111111111111107</v>
      </c>
      <c r="I42" s="14"/>
      <c r="J42" s="15">
        <f t="shared" si="2"/>
        <v>0.21686746987951808</v>
      </c>
      <c r="K42" s="14">
        <f t="shared" si="3"/>
        <v>4.6857142857142859</v>
      </c>
      <c r="L42" s="14">
        <f t="shared" si="4"/>
        <v>9.0047572162560012</v>
      </c>
      <c r="N42" s="33"/>
      <c r="O42" s="33"/>
      <c r="P42" s="33"/>
      <c r="Q42" s="33"/>
      <c r="R42" s="33"/>
      <c r="S42" s="33"/>
      <c r="T42" s="33"/>
      <c r="U42" s="34"/>
      <c r="V42" s="33"/>
      <c r="W42" s="35"/>
      <c r="Y42" s="2"/>
      <c r="Z42" s="2"/>
    </row>
    <row r="43" spans="2:26">
      <c r="B43" s="40">
        <v>19528</v>
      </c>
      <c r="C43" s="41"/>
      <c r="D43" s="42">
        <v>400</v>
      </c>
      <c r="E43" s="11"/>
      <c r="F43" s="11">
        <v>19</v>
      </c>
      <c r="G43" s="11">
        <v>318</v>
      </c>
      <c r="H43" s="14">
        <f t="shared" si="1"/>
        <v>4.3684210526315788</v>
      </c>
      <c r="I43" s="14"/>
      <c r="J43" s="15">
        <f t="shared" si="2"/>
        <v>0.2289156626506024</v>
      </c>
      <c r="K43" s="14">
        <f t="shared" si="3"/>
        <v>4.4324324324324325</v>
      </c>
      <c r="L43" s="14">
        <f t="shared" si="4"/>
        <v>9.0047572162560012</v>
      </c>
      <c r="N43" s="33"/>
      <c r="O43" s="33"/>
      <c r="P43" s="33"/>
      <c r="Q43" s="33"/>
      <c r="R43" s="33"/>
      <c r="S43" s="33"/>
      <c r="T43" s="33"/>
      <c r="U43" s="34"/>
      <c r="V43" s="33"/>
      <c r="W43" s="35"/>
      <c r="Y43" s="2"/>
      <c r="Z43" s="2"/>
    </row>
    <row r="44" spans="2:26">
      <c r="B44" s="40">
        <v>19864</v>
      </c>
      <c r="C44" s="41"/>
      <c r="D44" s="42">
        <v>101</v>
      </c>
      <c r="E44" s="11"/>
      <c r="F44" s="11">
        <v>20</v>
      </c>
      <c r="G44" s="13">
        <v>317</v>
      </c>
      <c r="H44" s="14">
        <f t="shared" si="1"/>
        <v>4.1500000000000004</v>
      </c>
      <c r="I44" s="14"/>
      <c r="J44" s="15">
        <f t="shared" si="2"/>
        <v>0.24096385542168675</v>
      </c>
      <c r="K44" s="14">
        <f t="shared" si="3"/>
        <v>4.2051282051282053</v>
      </c>
      <c r="L44" s="14">
        <f t="shared" si="4"/>
        <v>8.9764403696640009</v>
      </c>
      <c r="N44" s="33"/>
      <c r="O44" s="33"/>
      <c r="P44" s="33"/>
      <c r="Q44" s="33"/>
      <c r="R44" s="33"/>
      <c r="S44" s="33"/>
      <c r="T44" s="33"/>
      <c r="U44" s="34"/>
      <c r="V44" s="33"/>
      <c r="W44" s="35"/>
      <c r="Y44" s="2"/>
      <c r="Z44" s="2"/>
    </row>
    <row r="45" spans="2:26">
      <c r="B45" s="40">
        <v>20262</v>
      </c>
      <c r="C45" s="41"/>
      <c r="D45" s="42">
        <v>153</v>
      </c>
      <c r="E45" s="11"/>
      <c r="F45" s="11">
        <v>21</v>
      </c>
      <c r="G45" s="11">
        <v>314</v>
      </c>
      <c r="H45" s="14">
        <f t="shared" si="1"/>
        <v>3.9523809523809526</v>
      </c>
      <c r="I45" s="14"/>
      <c r="J45" s="15">
        <f t="shared" si="2"/>
        <v>0.25301204819277107</v>
      </c>
      <c r="K45" s="14">
        <f t="shared" si="3"/>
        <v>4</v>
      </c>
      <c r="L45" s="14">
        <f t="shared" si="4"/>
        <v>8.8914898298880019</v>
      </c>
      <c r="N45" s="33"/>
      <c r="O45" s="33"/>
      <c r="P45" s="33"/>
      <c r="Q45" s="33"/>
      <c r="R45" s="33"/>
      <c r="S45" s="33"/>
      <c r="T45" s="33"/>
      <c r="U45" s="33"/>
      <c r="V45" s="33"/>
      <c r="W45" s="33"/>
      <c r="Y45" s="2"/>
      <c r="Z45" s="2"/>
    </row>
    <row r="46" spans="2:26">
      <c r="B46" s="40">
        <v>20608</v>
      </c>
      <c r="C46" s="41"/>
      <c r="D46" s="42">
        <v>147</v>
      </c>
      <c r="E46" s="11"/>
      <c r="F46" s="11">
        <v>22</v>
      </c>
      <c r="G46" s="13">
        <v>312</v>
      </c>
      <c r="H46" s="14">
        <f t="shared" si="1"/>
        <v>3.7727272727272729</v>
      </c>
      <c r="I46" s="14"/>
      <c r="J46" s="15">
        <f t="shared" si="2"/>
        <v>0.26506024096385544</v>
      </c>
      <c r="K46" s="14">
        <f t="shared" si="3"/>
        <v>3.8139534883720931</v>
      </c>
      <c r="L46" s="14">
        <f t="shared" si="4"/>
        <v>8.8348561367040013</v>
      </c>
      <c r="Y46" s="2"/>
      <c r="Z46" s="2"/>
    </row>
    <row r="47" spans="2:26">
      <c r="B47" s="40">
        <v>21002</v>
      </c>
      <c r="C47" s="41"/>
      <c r="D47" s="42">
        <v>419</v>
      </c>
      <c r="E47" s="11"/>
      <c r="F47" s="11">
        <v>23</v>
      </c>
      <c r="G47" s="11">
        <v>304</v>
      </c>
      <c r="H47" s="14">
        <f t="shared" si="1"/>
        <v>3.6086956521739131</v>
      </c>
      <c r="I47" s="14"/>
      <c r="J47" s="15">
        <f t="shared" si="2"/>
        <v>0.27710843373493976</v>
      </c>
      <c r="K47" s="14">
        <f t="shared" si="3"/>
        <v>3.6444444444444444</v>
      </c>
      <c r="L47" s="14">
        <f t="shared" si="4"/>
        <v>8.6083213639680007</v>
      </c>
      <c r="Y47" s="2"/>
      <c r="Z47" s="2"/>
    </row>
    <row r="48" spans="2:26">
      <c r="B48" s="40">
        <v>21342</v>
      </c>
      <c r="C48" s="41"/>
      <c r="D48" s="42">
        <v>301</v>
      </c>
      <c r="E48" s="11"/>
      <c r="F48" s="11">
        <v>24</v>
      </c>
      <c r="G48" s="13">
        <v>301</v>
      </c>
      <c r="H48" s="14">
        <f t="shared" si="1"/>
        <v>3.4583333333333335</v>
      </c>
      <c r="I48" s="14"/>
      <c r="J48" s="15">
        <f t="shared" si="2"/>
        <v>0.28915662650602408</v>
      </c>
      <c r="K48" s="14">
        <f t="shared" si="3"/>
        <v>3.4893617021276597</v>
      </c>
      <c r="L48" s="14">
        <f t="shared" si="4"/>
        <v>8.5233708241920016</v>
      </c>
      <c r="O48" s="22" t="s">
        <v>10</v>
      </c>
      <c r="P48" s="22"/>
      <c r="Q48" s="22"/>
      <c r="Y48" s="2"/>
      <c r="Z48" s="2"/>
    </row>
    <row r="49" spans="2:26">
      <c r="B49" s="40">
        <v>21721</v>
      </c>
      <c r="C49" s="41"/>
      <c r="D49" s="42">
        <v>78</v>
      </c>
      <c r="E49" s="11"/>
      <c r="F49" s="11">
        <v>25</v>
      </c>
      <c r="G49" s="13">
        <v>301</v>
      </c>
      <c r="H49" s="14">
        <f t="shared" si="1"/>
        <v>3.32</v>
      </c>
      <c r="I49" s="14"/>
      <c r="J49" s="15">
        <f t="shared" si="2"/>
        <v>0.30120481927710846</v>
      </c>
      <c r="K49" s="14">
        <f t="shared" si="3"/>
        <v>3.3469387755102042</v>
      </c>
      <c r="L49" s="14">
        <f t="shared" si="4"/>
        <v>8.5233708241920016</v>
      </c>
      <c r="O49" s="22" t="s">
        <v>19</v>
      </c>
      <c r="P49" s="22"/>
      <c r="Q49" s="22"/>
      <c r="Y49" s="2"/>
      <c r="Z49" s="2"/>
    </row>
    <row r="50" spans="2:26" ht="13.5" thickBot="1">
      <c r="B50" s="40">
        <v>22084</v>
      </c>
      <c r="C50" s="41"/>
      <c r="D50" s="42">
        <v>217</v>
      </c>
      <c r="E50" s="11"/>
      <c r="F50" s="11">
        <v>26</v>
      </c>
      <c r="G50" s="13">
        <v>299</v>
      </c>
      <c r="H50" s="14">
        <f t="shared" si="1"/>
        <v>3.1923076923076925</v>
      </c>
      <c r="I50" s="14"/>
      <c r="J50" s="15">
        <f t="shared" si="2"/>
        <v>0.31325301204819278</v>
      </c>
      <c r="K50" s="14">
        <f t="shared" si="3"/>
        <v>3.215686274509804</v>
      </c>
      <c r="L50" s="14">
        <f t="shared" si="4"/>
        <v>8.4667371310080011</v>
      </c>
      <c r="O50" s="22" t="s">
        <v>15</v>
      </c>
      <c r="P50" s="26"/>
      <c r="Q50" s="26"/>
      <c r="Y50" s="2"/>
      <c r="Z50" s="2"/>
    </row>
    <row r="51" spans="2:26">
      <c r="B51" s="40">
        <v>22455</v>
      </c>
      <c r="C51" s="41"/>
      <c r="D51" s="42">
        <v>65</v>
      </c>
      <c r="E51" s="11"/>
      <c r="F51" s="11">
        <v>27</v>
      </c>
      <c r="G51" s="13">
        <v>293</v>
      </c>
      <c r="H51" s="14">
        <f t="shared" si="1"/>
        <v>3.074074074074074</v>
      </c>
      <c r="I51" s="14"/>
      <c r="J51" s="15">
        <f t="shared" si="2"/>
        <v>0.3253012048192771</v>
      </c>
      <c r="K51" s="14">
        <f t="shared" si="3"/>
        <v>3.0943396226415096</v>
      </c>
      <c r="L51" s="14">
        <f t="shared" si="4"/>
        <v>8.2968360514560011</v>
      </c>
      <c r="O51" s="23" t="s">
        <v>16</v>
      </c>
      <c r="P51" s="23" t="s">
        <v>13</v>
      </c>
      <c r="Q51" s="23" t="s">
        <v>14</v>
      </c>
      <c r="Y51" s="2"/>
      <c r="Z51" s="2"/>
    </row>
    <row r="52" spans="2:26" ht="15.75">
      <c r="B52" s="40">
        <v>22827</v>
      </c>
      <c r="C52" s="41"/>
      <c r="D52" s="42">
        <v>254</v>
      </c>
      <c r="E52" s="11"/>
      <c r="F52" s="11">
        <v>28</v>
      </c>
      <c r="G52" s="11">
        <v>289</v>
      </c>
      <c r="H52" s="14">
        <f t="shared" si="1"/>
        <v>2.9642857142857144</v>
      </c>
      <c r="I52" s="14"/>
      <c r="J52" s="15">
        <f t="shared" si="2"/>
        <v>0.33734939759036142</v>
      </c>
      <c r="K52" s="14">
        <f t="shared" si="3"/>
        <v>2.9818181818181819</v>
      </c>
      <c r="L52" s="14">
        <f t="shared" si="4"/>
        <v>8.1835686650880017</v>
      </c>
      <c r="O52" s="28" t="s">
        <v>17</v>
      </c>
      <c r="P52" s="28" t="s">
        <v>18</v>
      </c>
      <c r="Q52" s="28" t="s">
        <v>18</v>
      </c>
      <c r="Y52" s="2"/>
      <c r="Z52" s="2"/>
    </row>
    <row r="53" spans="2:26" ht="15" thickBot="1">
      <c r="B53" s="40">
        <v>23178</v>
      </c>
      <c r="C53" s="41"/>
      <c r="D53" s="42">
        <v>48</v>
      </c>
      <c r="E53" s="11"/>
      <c r="F53" s="11">
        <v>29</v>
      </c>
      <c r="G53" s="13">
        <v>285</v>
      </c>
      <c r="H53" s="14">
        <f t="shared" si="1"/>
        <v>2.8620689655172415</v>
      </c>
      <c r="I53" s="14"/>
      <c r="J53" s="15">
        <f t="shared" si="2"/>
        <v>0.3493975903614458</v>
      </c>
      <c r="K53" s="14">
        <f t="shared" si="3"/>
        <v>2.8771929824561404</v>
      </c>
      <c r="L53" s="14">
        <f t="shared" si="4"/>
        <v>8.0703012787200006</v>
      </c>
      <c r="O53" s="24" t="s">
        <v>11</v>
      </c>
      <c r="P53" s="25" t="s">
        <v>12</v>
      </c>
      <c r="Q53" s="25" t="s">
        <v>12</v>
      </c>
      <c r="Y53" s="2"/>
      <c r="Z53" s="2"/>
    </row>
    <row r="54" spans="2:26">
      <c r="B54" s="40">
        <v>23588</v>
      </c>
      <c r="C54" s="41"/>
      <c r="D54" s="42">
        <v>53</v>
      </c>
      <c r="E54" s="11"/>
      <c r="F54" s="11">
        <v>30</v>
      </c>
      <c r="G54" s="11">
        <v>280</v>
      </c>
      <c r="H54" s="14">
        <f t="shared" si="1"/>
        <v>2.7666666666666666</v>
      </c>
      <c r="I54" s="14"/>
      <c r="J54" s="15">
        <f t="shared" si="2"/>
        <v>0.36144578313253012</v>
      </c>
      <c r="K54" s="14">
        <f t="shared" si="3"/>
        <v>2.7796610169491527</v>
      </c>
      <c r="L54" s="14">
        <f t="shared" si="4"/>
        <v>7.9287170457600009</v>
      </c>
      <c r="O54" s="27">
        <v>1.5</v>
      </c>
      <c r="P54" s="26">
        <v>4.67</v>
      </c>
      <c r="Q54" s="29">
        <v>4</v>
      </c>
      <c r="Y54" s="2"/>
      <c r="Z54" s="2"/>
    </row>
    <row r="55" spans="2:26">
      <c r="B55" s="40">
        <v>23918</v>
      </c>
      <c r="C55" s="41"/>
      <c r="D55" s="42">
        <v>234</v>
      </c>
      <c r="E55" s="11"/>
      <c r="F55" s="11">
        <v>31</v>
      </c>
      <c r="G55" s="13">
        <v>276</v>
      </c>
      <c r="H55" s="14">
        <f t="shared" si="1"/>
        <v>2.6774193548387095</v>
      </c>
      <c r="I55" s="14"/>
      <c r="J55" s="15">
        <f t="shared" si="2"/>
        <v>0.37349397590361444</v>
      </c>
      <c r="K55" s="14">
        <f t="shared" si="3"/>
        <v>2.6885245901639343</v>
      </c>
      <c r="L55" s="14">
        <f t="shared" si="4"/>
        <v>7.8154496593920015</v>
      </c>
      <c r="O55" s="27">
        <v>2</v>
      </c>
      <c r="P55" s="26">
        <v>5.3</v>
      </c>
      <c r="Q55" s="29">
        <v>4.8</v>
      </c>
      <c r="Y55" s="2"/>
      <c r="Z55" s="2"/>
    </row>
    <row r="56" spans="2:26">
      <c r="B56" s="40">
        <v>24258</v>
      </c>
      <c r="C56" s="41"/>
      <c r="D56" s="42">
        <v>40</v>
      </c>
      <c r="E56" s="11"/>
      <c r="F56" s="11">
        <v>32</v>
      </c>
      <c r="G56" s="13">
        <v>271</v>
      </c>
      <c r="H56" s="14">
        <f t="shared" si="1"/>
        <v>2.59375</v>
      </c>
      <c r="I56" s="14"/>
      <c r="J56" s="15">
        <f t="shared" si="2"/>
        <v>0.38554216867469882</v>
      </c>
      <c r="K56" s="14">
        <f t="shared" si="3"/>
        <v>2.6031746031746033</v>
      </c>
      <c r="L56" s="14">
        <f t="shared" si="4"/>
        <v>7.673865426432001</v>
      </c>
      <c r="O56" s="27">
        <v>5</v>
      </c>
      <c r="P56" s="26">
        <v>7.1</v>
      </c>
      <c r="Q56" s="29">
        <v>6.3</v>
      </c>
      <c r="Y56" s="2"/>
      <c r="Z56" s="2"/>
    </row>
    <row r="57" spans="2:26">
      <c r="B57" s="40">
        <v>24650</v>
      </c>
      <c r="C57" s="41"/>
      <c r="D57" s="42">
        <v>166</v>
      </c>
      <c r="E57" s="11"/>
      <c r="F57" s="11">
        <v>33</v>
      </c>
      <c r="G57" s="13">
        <v>268</v>
      </c>
      <c r="H57" s="14">
        <f t="shared" si="1"/>
        <v>2.5151515151515151</v>
      </c>
      <c r="I57" s="14"/>
      <c r="J57" s="15">
        <f t="shared" si="2"/>
        <v>0.39759036144578314</v>
      </c>
      <c r="K57" s="14">
        <f t="shared" si="3"/>
        <v>2.523076923076923</v>
      </c>
      <c r="L57" s="14">
        <f t="shared" si="4"/>
        <v>7.588914886656001</v>
      </c>
      <c r="O57" s="27">
        <v>10</v>
      </c>
      <c r="P57" s="26">
        <v>8.1999999999999993</v>
      </c>
      <c r="Q57" s="29">
        <v>7.4</v>
      </c>
      <c r="Y57" s="2"/>
      <c r="Z57" s="2"/>
    </row>
    <row r="58" spans="2:26">
      <c r="B58" s="40">
        <v>25009</v>
      </c>
      <c r="C58" s="41"/>
      <c r="D58" s="42">
        <v>99</v>
      </c>
      <c r="E58" s="11"/>
      <c r="F58" s="11">
        <v>34</v>
      </c>
      <c r="G58" s="13">
        <v>265</v>
      </c>
      <c r="H58" s="14">
        <f t="shared" si="1"/>
        <v>2.4411764705882355</v>
      </c>
      <c r="I58" s="14"/>
      <c r="J58" s="15">
        <f t="shared" si="2"/>
        <v>0.40963855421686746</v>
      </c>
      <c r="K58" s="14">
        <f t="shared" si="3"/>
        <v>2.4477611940298507</v>
      </c>
      <c r="L58" s="14">
        <f t="shared" si="4"/>
        <v>7.503964346880001</v>
      </c>
      <c r="O58" s="27">
        <v>25</v>
      </c>
      <c r="P58" s="26">
        <v>10.199999999999999</v>
      </c>
      <c r="Q58" s="29">
        <v>9.1999999999999993</v>
      </c>
      <c r="Y58" s="2"/>
      <c r="Z58" s="2"/>
    </row>
    <row r="59" spans="2:26">
      <c r="B59" s="40">
        <v>25353</v>
      </c>
      <c r="C59" s="41"/>
      <c r="D59" s="42">
        <v>226</v>
      </c>
      <c r="E59" s="11"/>
      <c r="F59" s="11">
        <v>35</v>
      </c>
      <c r="G59" s="13">
        <v>262</v>
      </c>
      <c r="H59" s="14">
        <f t="shared" si="1"/>
        <v>2.3714285714285714</v>
      </c>
      <c r="I59" s="14"/>
      <c r="J59" s="15">
        <f t="shared" si="2"/>
        <v>0.42168674698795183</v>
      </c>
      <c r="K59" s="14">
        <f t="shared" si="3"/>
        <v>2.3768115942028984</v>
      </c>
      <c r="L59" s="14">
        <f t="shared" si="4"/>
        <v>7.419013807104001</v>
      </c>
      <c r="Y59" s="2"/>
      <c r="Z59" s="2"/>
    </row>
    <row r="60" spans="2:26">
      <c r="B60" s="40">
        <v>25743</v>
      </c>
      <c r="C60" s="41"/>
      <c r="D60" s="42">
        <v>341</v>
      </c>
      <c r="E60" s="11"/>
      <c r="F60" s="11">
        <v>36</v>
      </c>
      <c r="G60" s="13">
        <v>256</v>
      </c>
      <c r="H60" s="14">
        <f t="shared" si="1"/>
        <v>2.3055555555555554</v>
      </c>
      <c r="I60" s="14"/>
      <c r="J60" s="15">
        <f t="shared" si="2"/>
        <v>0.43373493975903615</v>
      </c>
      <c r="K60" s="14">
        <f t="shared" si="3"/>
        <v>2.3098591549295775</v>
      </c>
      <c r="L60" s="14">
        <f t="shared" si="4"/>
        <v>7.2491127275520011</v>
      </c>
      <c r="Y60" s="2"/>
      <c r="Z60" s="2"/>
    </row>
    <row r="61" spans="2:26">
      <c r="B61" s="40">
        <v>26105</v>
      </c>
      <c r="C61" s="41"/>
      <c r="D61" s="42">
        <v>383</v>
      </c>
      <c r="E61" s="11"/>
      <c r="F61" s="11">
        <v>37</v>
      </c>
      <c r="G61" s="13">
        <v>256</v>
      </c>
      <c r="H61" s="14">
        <f t="shared" si="1"/>
        <v>2.2432432432432434</v>
      </c>
      <c r="I61" s="14"/>
      <c r="J61" s="15">
        <f t="shared" si="2"/>
        <v>0.44578313253012047</v>
      </c>
      <c r="K61" s="14">
        <f t="shared" si="3"/>
        <v>2.2465753424657535</v>
      </c>
      <c r="L61" s="14">
        <f t="shared" si="4"/>
        <v>7.2491127275520011</v>
      </c>
      <c r="Y61" s="2"/>
      <c r="Z61" s="2"/>
    </row>
    <row r="62" spans="2:26">
      <c r="B62" s="40">
        <v>26470</v>
      </c>
      <c r="C62" s="41"/>
      <c r="D62" s="42">
        <v>187</v>
      </c>
      <c r="E62" s="11"/>
      <c r="F62" s="11">
        <v>38</v>
      </c>
      <c r="G62" s="13">
        <v>254</v>
      </c>
      <c r="H62" s="14">
        <f t="shared" si="1"/>
        <v>2.1842105263157894</v>
      </c>
      <c r="I62" s="14"/>
      <c r="J62" s="15">
        <f t="shared" si="2"/>
        <v>0.45783132530120479</v>
      </c>
      <c r="K62" s="14">
        <f t="shared" si="3"/>
        <v>2.1866666666666665</v>
      </c>
      <c r="L62" s="14">
        <f t="shared" si="4"/>
        <v>7.1924790343680014</v>
      </c>
      <c r="Y62" s="2"/>
      <c r="Z62" s="2"/>
    </row>
    <row r="63" spans="2:26">
      <c r="B63" s="40">
        <v>26828</v>
      </c>
      <c r="C63" s="41"/>
      <c r="D63" s="42">
        <v>317</v>
      </c>
      <c r="E63" s="11"/>
      <c r="F63" s="11">
        <v>39</v>
      </c>
      <c r="G63" s="13">
        <v>250</v>
      </c>
      <c r="H63" s="14">
        <f t="shared" si="1"/>
        <v>2.1282051282051282</v>
      </c>
      <c r="I63" s="14"/>
      <c r="J63" s="15">
        <f t="shared" si="2"/>
        <v>0.46987951807228917</v>
      </c>
      <c r="K63" s="14">
        <f t="shared" si="3"/>
        <v>2.1298701298701297</v>
      </c>
      <c r="L63" s="14">
        <f t="shared" si="4"/>
        <v>7.0792116480000011</v>
      </c>
      <c r="U63" s="4"/>
      <c r="W63" s="2"/>
      <c r="Y63" s="2"/>
      <c r="Z63" s="2"/>
    </row>
    <row r="64" spans="2:26">
      <c r="B64" s="40">
        <v>27201</v>
      </c>
      <c r="C64" s="41"/>
      <c r="D64" s="42">
        <v>238</v>
      </c>
      <c r="E64" s="11"/>
      <c r="F64" s="11">
        <v>40</v>
      </c>
      <c r="G64" s="13">
        <v>248</v>
      </c>
      <c r="H64" s="14">
        <f t="shared" si="1"/>
        <v>2.0750000000000002</v>
      </c>
      <c r="I64" s="14"/>
      <c r="J64" s="15">
        <f t="shared" si="2"/>
        <v>0.48192771084337349</v>
      </c>
      <c r="K64" s="14">
        <f t="shared" si="3"/>
        <v>2.0759493670886076</v>
      </c>
      <c r="L64" s="14">
        <f t="shared" si="4"/>
        <v>7.0225779548160014</v>
      </c>
      <c r="U64" s="4"/>
      <c r="W64" s="2"/>
      <c r="Y64" s="2"/>
      <c r="Z64" s="2"/>
    </row>
    <row r="65" spans="2:26">
      <c r="B65" s="40">
        <v>27583</v>
      </c>
      <c r="C65" s="41"/>
      <c r="D65" s="42">
        <v>226</v>
      </c>
      <c r="E65" s="11"/>
      <c r="F65" s="11">
        <v>41</v>
      </c>
      <c r="G65" s="13">
        <v>242</v>
      </c>
      <c r="H65" s="14">
        <f t="shared" si="1"/>
        <v>2.024390243902439</v>
      </c>
      <c r="I65" s="14"/>
      <c r="J65" s="15">
        <f t="shared" si="2"/>
        <v>0.49397590361445781</v>
      </c>
      <c r="K65" s="14">
        <f t="shared" si="3"/>
        <v>2.0246913580246915</v>
      </c>
      <c r="L65" s="14">
        <f t="shared" si="4"/>
        <v>6.8526768752640006</v>
      </c>
      <c r="T65" s="4"/>
      <c r="V65" s="2"/>
      <c r="X65" s="2"/>
      <c r="Y65" s="2"/>
      <c r="Z65" s="2"/>
    </row>
    <row r="66" spans="2:26">
      <c r="B66" s="40">
        <v>27966</v>
      </c>
      <c r="C66" s="41"/>
      <c r="D66" s="42">
        <v>62</v>
      </c>
      <c r="E66" s="11"/>
      <c r="F66" s="11">
        <v>42</v>
      </c>
      <c r="G66" s="13">
        <v>241</v>
      </c>
      <c r="H66" s="14">
        <f t="shared" si="1"/>
        <v>1.9761904761904763</v>
      </c>
      <c r="I66" s="14"/>
      <c r="J66" s="15">
        <f t="shared" si="2"/>
        <v>0.50602409638554213</v>
      </c>
      <c r="K66" s="14">
        <f t="shared" si="3"/>
        <v>1.9759036144578312</v>
      </c>
      <c r="L66" s="14">
        <f t="shared" si="4"/>
        <v>6.8243600286720012</v>
      </c>
      <c r="T66" s="4"/>
      <c r="V66" s="2"/>
      <c r="X66" s="2"/>
      <c r="Y66" s="2"/>
      <c r="Z66" s="2"/>
    </row>
    <row r="67" spans="2:26">
      <c r="B67" s="40">
        <v>28311</v>
      </c>
      <c r="C67" s="41"/>
      <c r="D67" s="42">
        <v>56</v>
      </c>
      <c r="E67" s="11"/>
      <c r="F67" s="11">
        <v>43</v>
      </c>
      <c r="G67" s="11">
        <v>241</v>
      </c>
      <c r="H67" s="14">
        <f t="shared" si="1"/>
        <v>1.930232558139535</v>
      </c>
      <c r="I67" s="14"/>
      <c r="J67" s="15">
        <f t="shared" si="2"/>
        <v>0.51807228915662651</v>
      </c>
      <c r="K67" s="14">
        <f t="shared" si="3"/>
        <v>1.9294117647058824</v>
      </c>
      <c r="L67" s="14">
        <f t="shared" si="4"/>
        <v>6.8243600286720012</v>
      </c>
      <c r="T67" s="4"/>
      <c r="V67" s="2"/>
      <c r="X67" s="2"/>
      <c r="Y67" s="2"/>
      <c r="Z67" s="2"/>
    </row>
    <row r="68" spans="2:26">
      <c r="B68" s="40">
        <v>28657</v>
      </c>
      <c r="C68" s="41"/>
      <c r="D68" s="42">
        <v>199</v>
      </c>
      <c r="E68" s="11"/>
      <c r="F68" s="11">
        <v>44</v>
      </c>
      <c r="G68" s="13">
        <v>238</v>
      </c>
      <c r="H68" s="14">
        <f t="shared" si="1"/>
        <v>1.8863636363636365</v>
      </c>
      <c r="I68" s="14"/>
      <c r="J68" s="15">
        <f t="shared" si="2"/>
        <v>0.53012048192771088</v>
      </c>
      <c r="K68" s="14">
        <f t="shared" si="3"/>
        <v>1.8850574712643677</v>
      </c>
      <c r="L68" s="14">
        <f t="shared" si="4"/>
        <v>6.7394094888960012</v>
      </c>
      <c r="T68" s="4"/>
      <c r="V68" s="2"/>
      <c r="X68" s="2"/>
      <c r="Y68" s="2"/>
      <c r="Z68" s="2"/>
    </row>
    <row r="69" spans="2:26">
      <c r="B69" s="40">
        <v>29022</v>
      </c>
      <c r="C69" s="41"/>
      <c r="D69" s="42">
        <v>223</v>
      </c>
      <c r="E69" s="11"/>
      <c r="F69" s="11">
        <v>45</v>
      </c>
      <c r="G69" s="11">
        <v>238</v>
      </c>
      <c r="H69" s="14">
        <f t="shared" si="1"/>
        <v>1.8444444444444446</v>
      </c>
      <c r="I69" s="14"/>
      <c r="J69" s="15">
        <f t="shared" si="2"/>
        <v>0.54216867469879515</v>
      </c>
      <c r="K69" s="14">
        <f t="shared" si="3"/>
        <v>1.8426966292134832</v>
      </c>
      <c r="L69" s="14">
        <f t="shared" si="4"/>
        <v>6.7394094888960012</v>
      </c>
      <c r="T69" s="4"/>
      <c r="V69" s="2"/>
      <c r="X69" s="2"/>
      <c r="Y69" s="2"/>
      <c r="Z69" s="2"/>
    </row>
    <row r="70" spans="2:26">
      <c r="B70" s="40">
        <v>29384</v>
      </c>
      <c r="C70" s="41"/>
      <c r="D70" s="42">
        <v>226</v>
      </c>
      <c r="E70" s="11"/>
      <c r="F70" s="11">
        <v>46</v>
      </c>
      <c r="G70" s="11">
        <v>237</v>
      </c>
      <c r="H70" s="14">
        <f t="shared" si="1"/>
        <v>1.8043478260869565</v>
      </c>
      <c r="I70" s="14"/>
      <c r="J70" s="15">
        <f t="shared" si="2"/>
        <v>0.55421686746987953</v>
      </c>
      <c r="K70" s="14">
        <f t="shared" si="3"/>
        <v>1.8021978021978022</v>
      </c>
      <c r="L70" s="14">
        <f t="shared" si="4"/>
        <v>6.7110926423040009</v>
      </c>
      <c r="T70" s="4"/>
      <c r="V70" s="2"/>
      <c r="X70" s="2"/>
      <c r="Y70" s="2"/>
      <c r="Z70" s="2"/>
    </row>
    <row r="71" spans="2:26">
      <c r="B71" s="40">
        <v>29746</v>
      </c>
      <c r="C71" s="41"/>
      <c r="D71" s="42">
        <v>60</v>
      </c>
      <c r="E71" s="11"/>
      <c r="F71" s="11">
        <v>47</v>
      </c>
      <c r="G71" s="11">
        <v>237</v>
      </c>
      <c r="H71" s="14">
        <f t="shared" si="1"/>
        <v>1.7659574468085106</v>
      </c>
      <c r="I71" s="14"/>
      <c r="J71" s="15">
        <f t="shared" si="2"/>
        <v>0.5662650602409639</v>
      </c>
      <c r="K71" s="14">
        <f t="shared" si="3"/>
        <v>1.7634408602150538</v>
      </c>
      <c r="L71" s="14">
        <f t="shared" si="4"/>
        <v>6.7110926423040009</v>
      </c>
      <c r="T71" s="4"/>
      <c r="V71" s="2"/>
      <c r="X71" s="2"/>
      <c r="Y71" s="2"/>
      <c r="Z71" s="2"/>
    </row>
    <row r="72" spans="2:26">
      <c r="B72" s="40">
        <v>30134</v>
      </c>
      <c r="C72" s="41"/>
      <c r="D72" s="42">
        <v>241</v>
      </c>
      <c r="E72" s="11"/>
      <c r="F72" s="11">
        <v>48</v>
      </c>
      <c r="G72" s="13">
        <v>234</v>
      </c>
      <c r="H72" s="14">
        <f t="shared" si="1"/>
        <v>1.7291666666666667</v>
      </c>
      <c r="I72" s="14"/>
      <c r="J72" s="15">
        <f t="shared" si="2"/>
        <v>0.57831325301204817</v>
      </c>
      <c r="K72" s="14">
        <f t="shared" si="3"/>
        <v>1.7263157894736842</v>
      </c>
      <c r="L72" s="14">
        <f t="shared" si="4"/>
        <v>6.626142102528001</v>
      </c>
      <c r="T72" s="4"/>
      <c r="V72" s="2"/>
      <c r="X72" s="2"/>
      <c r="Y72" s="2"/>
      <c r="Z72" s="2"/>
    </row>
    <row r="73" spans="2:26">
      <c r="B73" s="40">
        <v>30494</v>
      </c>
      <c r="C73" s="41"/>
      <c r="D73" s="42">
        <v>365</v>
      </c>
      <c r="E73" s="11"/>
      <c r="F73" s="11">
        <v>49</v>
      </c>
      <c r="G73" s="11">
        <v>233</v>
      </c>
      <c r="H73" s="14">
        <f t="shared" si="1"/>
        <v>1.6938775510204083</v>
      </c>
      <c r="I73" s="14"/>
      <c r="J73" s="15">
        <f t="shared" si="2"/>
        <v>0.59036144578313254</v>
      </c>
      <c r="K73" s="14">
        <f t="shared" si="3"/>
        <v>1.6907216494845361</v>
      </c>
      <c r="L73" s="14">
        <f t="shared" si="4"/>
        <v>6.5978252559360007</v>
      </c>
      <c r="T73" s="4"/>
      <c r="V73" s="2"/>
      <c r="X73" s="2"/>
      <c r="Y73" s="2"/>
      <c r="Z73" s="2"/>
    </row>
    <row r="74" spans="2:26">
      <c r="B74" s="40">
        <v>30834</v>
      </c>
      <c r="C74" s="41"/>
      <c r="D74" s="42">
        <v>301</v>
      </c>
      <c r="E74" s="11"/>
      <c r="F74" s="11">
        <v>50</v>
      </c>
      <c r="G74" s="13">
        <v>226</v>
      </c>
      <c r="H74" s="14">
        <f t="shared" si="1"/>
        <v>1.66</v>
      </c>
      <c r="I74" s="14"/>
      <c r="J74" s="15">
        <f t="shared" si="2"/>
        <v>0.60240963855421692</v>
      </c>
      <c r="K74" s="14">
        <f t="shared" si="3"/>
        <v>1.6565656565656566</v>
      </c>
      <c r="L74" s="14">
        <f t="shared" si="4"/>
        <v>6.3996073297920013</v>
      </c>
      <c r="T74" s="4"/>
      <c r="V74" s="2"/>
      <c r="X74" s="2"/>
      <c r="Y74" s="2"/>
      <c r="Z74" s="2"/>
    </row>
    <row r="75" spans="2:26">
      <c r="B75" s="40">
        <v>31206</v>
      </c>
      <c r="C75" s="41"/>
      <c r="D75" s="42">
        <v>345</v>
      </c>
      <c r="E75" s="11"/>
      <c r="F75" s="11">
        <v>51</v>
      </c>
      <c r="G75" s="13">
        <v>226</v>
      </c>
      <c r="H75" s="14">
        <f t="shared" si="1"/>
        <v>1.6274509803921569</v>
      </c>
      <c r="I75" s="14"/>
      <c r="J75" s="15">
        <f t="shared" si="2"/>
        <v>0.61445783132530118</v>
      </c>
      <c r="K75" s="14">
        <f t="shared" si="3"/>
        <v>1.6237623762376239</v>
      </c>
      <c r="L75" s="14">
        <f t="shared" si="4"/>
        <v>6.3996073297920013</v>
      </c>
      <c r="T75" s="4"/>
      <c r="V75" s="2"/>
      <c r="X75" s="2"/>
      <c r="Y75" s="2"/>
      <c r="Z75" s="2"/>
    </row>
    <row r="76" spans="2:26">
      <c r="B76" s="40">
        <v>31582</v>
      </c>
      <c r="C76" s="41"/>
      <c r="D76" s="42">
        <v>265</v>
      </c>
      <c r="E76" s="11"/>
      <c r="F76" s="11">
        <v>52</v>
      </c>
      <c r="G76" s="13">
        <v>226</v>
      </c>
      <c r="H76" s="14">
        <f t="shared" si="1"/>
        <v>1.5961538461538463</v>
      </c>
      <c r="I76" s="14"/>
      <c r="J76" s="15">
        <f t="shared" si="2"/>
        <v>0.62650602409638556</v>
      </c>
      <c r="K76" s="14">
        <f t="shared" si="3"/>
        <v>1.5922330097087378</v>
      </c>
      <c r="L76" s="14">
        <f t="shared" si="4"/>
        <v>6.3996073297920013</v>
      </c>
      <c r="T76" s="4"/>
      <c r="V76" s="2"/>
      <c r="X76" s="2"/>
      <c r="Y76" s="2"/>
      <c r="Z76" s="2"/>
    </row>
    <row r="77" spans="2:26">
      <c r="B77" s="40">
        <v>31937</v>
      </c>
      <c r="C77" s="41"/>
      <c r="D77" s="42">
        <v>150</v>
      </c>
      <c r="E77" s="11"/>
      <c r="F77" s="11">
        <v>53</v>
      </c>
      <c r="G77" s="13">
        <v>223</v>
      </c>
      <c r="H77" s="14">
        <f t="shared" si="1"/>
        <v>1.5660377358490567</v>
      </c>
      <c r="I77" s="14"/>
      <c r="J77" s="15">
        <f t="shared" si="2"/>
        <v>0.63855421686746983</v>
      </c>
      <c r="K77" s="14">
        <f t="shared" si="3"/>
        <v>1.5619047619047619</v>
      </c>
      <c r="L77" s="14">
        <f t="shared" si="4"/>
        <v>6.3146567900160013</v>
      </c>
      <c r="T77" s="4"/>
      <c r="V77" s="2"/>
      <c r="X77" s="2"/>
      <c r="Y77" s="2"/>
      <c r="Z77" s="2"/>
    </row>
    <row r="78" spans="2:26">
      <c r="B78" s="40">
        <v>32316</v>
      </c>
      <c r="C78" s="41"/>
      <c r="D78" s="42">
        <v>216</v>
      </c>
      <c r="E78" s="11"/>
      <c r="F78" s="11">
        <v>54</v>
      </c>
      <c r="G78" s="13">
        <v>217</v>
      </c>
      <c r="H78" s="14">
        <f t="shared" si="1"/>
        <v>1.537037037037037</v>
      </c>
      <c r="I78" s="14"/>
      <c r="J78" s="15">
        <f t="shared" si="2"/>
        <v>0.6506024096385542</v>
      </c>
      <c r="K78" s="14">
        <f t="shared" si="3"/>
        <v>1.5327102803738317</v>
      </c>
      <c r="L78" s="14">
        <f t="shared" si="4"/>
        <v>6.1447557104640005</v>
      </c>
      <c r="T78" s="4"/>
      <c r="V78" s="2"/>
      <c r="X78" s="2"/>
      <c r="Y78" s="2"/>
      <c r="Z78" s="2"/>
    </row>
    <row r="79" spans="2:26">
      <c r="B79" s="40">
        <v>32650</v>
      </c>
      <c r="C79" s="41"/>
      <c r="D79" s="42">
        <v>31</v>
      </c>
      <c r="E79" s="11"/>
      <c r="F79" s="11">
        <v>55</v>
      </c>
      <c r="G79" s="13">
        <v>216</v>
      </c>
      <c r="H79" s="16">
        <f t="shared" si="1"/>
        <v>1.509090909090909</v>
      </c>
      <c r="I79" s="16"/>
      <c r="J79" s="15">
        <f t="shared" si="2"/>
        <v>0.66265060240963858</v>
      </c>
      <c r="K79" s="14">
        <f t="shared" si="3"/>
        <v>1.5045871559633028</v>
      </c>
      <c r="L79" s="16">
        <f t="shared" si="4"/>
        <v>6.1164388638720011</v>
      </c>
      <c r="T79" s="4"/>
      <c r="V79" s="2"/>
      <c r="X79" s="2"/>
      <c r="Y79" s="2"/>
      <c r="Z79" s="2"/>
    </row>
    <row r="80" spans="2:26">
      <c r="B80" s="40">
        <v>33064</v>
      </c>
      <c r="C80" s="41"/>
      <c r="D80" s="42">
        <v>91</v>
      </c>
      <c r="E80" s="11"/>
      <c r="F80" s="11">
        <v>56</v>
      </c>
      <c r="G80" s="13">
        <v>214</v>
      </c>
      <c r="H80" s="16">
        <f t="shared" si="1"/>
        <v>1.4821428571428572</v>
      </c>
      <c r="I80" s="16"/>
      <c r="J80" s="15">
        <f t="shared" si="2"/>
        <v>0.67469879518072284</v>
      </c>
      <c r="K80" s="14">
        <f t="shared" si="3"/>
        <v>1.4774774774774775</v>
      </c>
      <c r="L80" s="16">
        <f t="shared" si="4"/>
        <v>6.0598051706880005</v>
      </c>
      <c r="T80" s="4"/>
      <c r="V80" s="2"/>
      <c r="X80" s="2"/>
      <c r="Y80" s="2"/>
      <c r="Z80" s="2"/>
    </row>
    <row r="81" spans="2:26">
      <c r="B81" s="40">
        <v>33404</v>
      </c>
      <c r="C81" s="41"/>
      <c r="D81" s="42">
        <v>361</v>
      </c>
      <c r="E81" s="11"/>
      <c r="F81" s="11">
        <v>57</v>
      </c>
      <c r="G81" s="13">
        <v>199</v>
      </c>
      <c r="H81" s="14">
        <f t="shared" si="1"/>
        <v>1.4561403508771931</v>
      </c>
      <c r="I81" s="14"/>
      <c r="J81" s="15">
        <f t="shared" si="2"/>
        <v>0.68674698795180722</v>
      </c>
      <c r="K81" s="14">
        <f t="shared" si="3"/>
        <v>1.4513274336283186</v>
      </c>
      <c r="L81" s="14">
        <f t="shared" si="4"/>
        <v>5.6350524718080006</v>
      </c>
      <c r="T81" s="4"/>
      <c r="V81" s="2"/>
      <c r="X81" s="2"/>
      <c r="Y81" s="2"/>
      <c r="Z81" s="2"/>
    </row>
    <row r="82" spans="2:26">
      <c r="B82" s="40">
        <v>33767</v>
      </c>
      <c r="C82" s="41"/>
      <c r="D82" s="42">
        <v>147</v>
      </c>
      <c r="E82" s="11"/>
      <c r="F82" s="11">
        <v>58</v>
      </c>
      <c r="G82" s="11">
        <v>198</v>
      </c>
      <c r="H82" s="14">
        <f t="shared" si="1"/>
        <v>1.4310344827586208</v>
      </c>
      <c r="I82" s="14"/>
      <c r="J82" s="15">
        <f t="shared" si="2"/>
        <v>0.6987951807228916</v>
      </c>
      <c r="K82" s="14">
        <f t="shared" si="3"/>
        <v>1.4260869565217391</v>
      </c>
      <c r="L82" s="14">
        <f t="shared" si="4"/>
        <v>5.6067356252160012</v>
      </c>
      <c r="T82" s="4"/>
      <c r="V82" s="2"/>
      <c r="X82" s="2"/>
      <c r="Y82" s="2"/>
      <c r="Z82" s="2"/>
    </row>
    <row r="83" spans="2:26">
      <c r="B83" s="40">
        <v>34149</v>
      </c>
      <c r="C83" s="41"/>
      <c r="D83" s="42">
        <v>318</v>
      </c>
      <c r="E83" s="11"/>
      <c r="F83" s="11">
        <v>59</v>
      </c>
      <c r="G83" s="13">
        <v>187</v>
      </c>
      <c r="H83" s="14">
        <f t="shared" si="1"/>
        <v>1.4067796610169492</v>
      </c>
      <c r="I83" s="14"/>
      <c r="J83" s="15">
        <f t="shared" si="2"/>
        <v>0.71084337349397586</v>
      </c>
      <c r="K83" s="14">
        <f t="shared" si="3"/>
        <v>1.4017094017094016</v>
      </c>
      <c r="L83" s="14">
        <f t="shared" si="4"/>
        <v>5.2952503127040007</v>
      </c>
    </row>
    <row r="84" spans="2:26">
      <c r="B84" s="40">
        <v>34489</v>
      </c>
      <c r="C84" s="41"/>
      <c r="D84" s="42">
        <v>178</v>
      </c>
      <c r="E84" s="11"/>
      <c r="F84" s="11">
        <v>60</v>
      </c>
      <c r="G84" s="13">
        <v>178</v>
      </c>
      <c r="H84" s="14">
        <f t="shared" si="1"/>
        <v>1.3833333333333333</v>
      </c>
      <c r="I84" s="14"/>
      <c r="J84" s="15">
        <f t="shared" si="2"/>
        <v>0.72289156626506024</v>
      </c>
      <c r="K84" s="14">
        <f t="shared" si="3"/>
        <v>1.3781512605042017</v>
      </c>
      <c r="L84" s="14">
        <f t="shared" si="4"/>
        <v>5.0403986933760008</v>
      </c>
    </row>
    <row r="85" spans="2:26">
      <c r="B85" s="40">
        <v>34867</v>
      </c>
      <c r="C85" s="41"/>
      <c r="D85" s="42">
        <v>558</v>
      </c>
      <c r="E85" s="11"/>
      <c r="F85" s="11">
        <v>61</v>
      </c>
      <c r="G85" s="13">
        <v>175</v>
      </c>
      <c r="H85" s="14">
        <f t="shared" si="1"/>
        <v>1.360655737704918</v>
      </c>
      <c r="I85" s="14"/>
      <c r="J85" s="15">
        <f t="shared" si="2"/>
        <v>0.73493975903614461</v>
      </c>
      <c r="K85" s="14">
        <f t="shared" si="3"/>
        <v>1.3553719008264462</v>
      </c>
      <c r="L85" s="14">
        <f t="shared" si="4"/>
        <v>4.9554481536000008</v>
      </c>
    </row>
    <row r="86" spans="2:26">
      <c r="B86" s="40">
        <v>35237</v>
      </c>
      <c r="C86" s="41"/>
      <c r="D86" s="41">
        <v>499</v>
      </c>
      <c r="E86" s="11"/>
      <c r="F86" s="11">
        <v>62</v>
      </c>
      <c r="G86" s="13">
        <v>166</v>
      </c>
      <c r="H86" s="14">
        <f t="shared" si="1"/>
        <v>1.3387096774193548</v>
      </c>
      <c r="I86" s="14"/>
      <c r="J86" s="15">
        <f t="shared" si="2"/>
        <v>0.74698795180722888</v>
      </c>
      <c r="K86" s="14">
        <f t="shared" si="3"/>
        <v>1.3333333333333333</v>
      </c>
      <c r="L86" s="14">
        <f t="shared" si="4"/>
        <v>4.7005965342720009</v>
      </c>
    </row>
    <row r="87" spans="2:26">
      <c r="B87" s="40">
        <v>35602</v>
      </c>
      <c r="C87" s="43">
        <v>0.94791666666666663</v>
      </c>
      <c r="D87" s="41">
        <v>485</v>
      </c>
      <c r="E87" s="11"/>
      <c r="F87" s="11">
        <v>63</v>
      </c>
      <c r="G87" s="13">
        <v>153</v>
      </c>
      <c r="H87" s="14">
        <f t="shared" si="1"/>
        <v>1.3174603174603174</v>
      </c>
      <c r="I87" s="14"/>
      <c r="J87" s="15">
        <f t="shared" si="2"/>
        <v>0.75903614457831325</v>
      </c>
      <c r="K87" s="14">
        <f t="shared" si="3"/>
        <v>1.3120000000000001</v>
      </c>
      <c r="L87" s="14">
        <f t="shared" si="4"/>
        <v>4.3324775285760007</v>
      </c>
    </row>
    <row r="88" spans="2:26">
      <c r="B88" s="40">
        <v>35949</v>
      </c>
      <c r="C88" s="43">
        <v>0.8125</v>
      </c>
      <c r="D88" s="41">
        <v>198</v>
      </c>
      <c r="E88" s="11"/>
      <c r="F88" s="11">
        <v>64</v>
      </c>
      <c r="G88" s="13">
        <v>150</v>
      </c>
      <c r="H88" s="14">
        <f t="shared" si="1"/>
        <v>1.296875</v>
      </c>
      <c r="I88" s="14"/>
      <c r="J88" s="15">
        <f t="shared" si="2"/>
        <v>0.77108433734939763</v>
      </c>
      <c r="K88" s="14">
        <f t="shared" si="3"/>
        <v>1.2913385826771653</v>
      </c>
      <c r="L88" s="14">
        <f t="shared" si="4"/>
        <v>4.2475269888000007</v>
      </c>
    </row>
    <row r="89" spans="2:26">
      <c r="B89" s="40">
        <v>36334</v>
      </c>
      <c r="C89" s="43">
        <v>0.82291666666666663</v>
      </c>
      <c r="D89" s="41">
        <v>241</v>
      </c>
      <c r="E89" s="11"/>
      <c r="F89" s="11">
        <v>65</v>
      </c>
      <c r="G89" s="13">
        <v>147</v>
      </c>
      <c r="H89" s="14">
        <f t="shared" si="1"/>
        <v>1.2769230769230768</v>
      </c>
      <c r="I89" s="14"/>
      <c r="J89" s="15">
        <f t="shared" si="2"/>
        <v>0.7831325301204819</v>
      </c>
      <c r="K89" s="14">
        <f t="shared" si="3"/>
        <v>1.2713178294573644</v>
      </c>
      <c r="L89" s="14">
        <f t="shared" si="4"/>
        <v>4.1625764490240007</v>
      </c>
    </row>
    <row r="90" spans="2:26">
      <c r="B90" s="40">
        <v>36677</v>
      </c>
      <c r="C90" s="43">
        <v>0.9375</v>
      </c>
      <c r="D90" s="41">
        <v>237</v>
      </c>
      <c r="E90" s="11"/>
      <c r="F90" s="11">
        <v>66</v>
      </c>
      <c r="G90" s="13">
        <v>147</v>
      </c>
      <c r="H90" s="14">
        <f t="shared" ref="H90:H106" si="5">(F$106+1)/F90</f>
        <v>1.2575757575757576</v>
      </c>
      <c r="I90" s="14"/>
      <c r="J90" s="15">
        <f t="shared" ref="J90:J106" si="6">F90/(F$106+1)</f>
        <v>0.79518072289156627</v>
      </c>
      <c r="K90" s="14">
        <f t="shared" ref="K90:K106" si="7">F$106/(F90-0.5)</f>
        <v>1.251908396946565</v>
      </c>
      <c r="L90" s="14">
        <f t="shared" ref="L90:L93" si="8">G90*(0.3048^3)</f>
        <v>4.1625764490240007</v>
      </c>
    </row>
    <row r="91" spans="2:26">
      <c r="B91" s="40">
        <v>37084</v>
      </c>
      <c r="C91" s="43">
        <v>0.85416666666666663</v>
      </c>
      <c r="D91" s="41">
        <v>66</v>
      </c>
      <c r="E91" s="11"/>
      <c r="F91" s="11">
        <v>67</v>
      </c>
      <c r="G91" s="13">
        <v>101</v>
      </c>
      <c r="H91" s="14">
        <f t="shared" si="5"/>
        <v>1.2388059701492538</v>
      </c>
      <c r="I91" s="14"/>
      <c r="J91" s="15">
        <f t="shared" si="6"/>
        <v>0.80722891566265065</v>
      </c>
      <c r="K91" s="14">
        <f t="shared" si="7"/>
        <v>1.2330827067669172</v>
      </c>
      <c r="L91" s="14">
        <f t="shared" si="8"/>
        <v>2.8600015057920003</v>
      </c>
    </row>
    <row r="92" spans="2:26">
      <c r="B92" s="40">
        <v>37397</v>
      </c>
      <c r="C92" s="43">
        <v>0.83333333333333337</v>
      </c>
      <c r="D92" s="41">
        <v>31</v>
      </c>
      <c r="E92" s="11"/>
      <c r="F92" s="11">
        <v>68</v>
      </c>
      <c r="G92" s="13">
        <v>99</v>
      </c>
      <c r="H92" s="14">
        <f t="shared" si="5"/>
        <v>1.2205882352941178</v>
      </c>
      <c r="I92" s="14"/>
      <c r="J92" s="15">
        <f t="shared" si="6"/>
        <v>0.81927710843373491</v>
      </c>
      <c r="K92" s="14">
        <f t="shared" si="7"/>
        <v>1.2148148148148148</v>
      </c>
      <c r="L92" s="14">
        <f t="shared" si="8"/>
        <v>2.8033678126080006</v>
      </c>
    </row>
    <row r="93" spans="2:26">
      <c r="B93" s="40">
        <v>37773</v>
      </c>
      <c r="C93" s="43">
        <v>0.15625</v>
      </c>
      <c r="D93" s="41">
        <v>289</v>
      </c>
      <c r="E93" s="11"/>
      <c r="F93" s="11">
        <v>69</v>
      </c>
      <c r="G93" s="13">
        <v>91</v>
      </c>
      <c r="H93" s="14">
        <f t="shared" si="5"/>
        <v>1.2028985507246377</v>
      </c>
      <c r="I93" s="14"/>
      <c r="J93" s="15">
        <f t="shared" si="6"/>
        <v>0.83132530120481929</v>
      </c>
      <c r="K93" s="14">
        <f t="shared" si="7"/>
        <v>1.197080291970803</v>
      </c>
      <c r="L93" s="14">
        <f t="shared" si="8"/>
        <v>2.5768330398720005</v>
      </c>
    </row>
    <row r="94" spans="2:26">
      <c r="B94" s="40">
        <v>37895</v>
      </c>
      <c r="C94" s="43">
        <v>0.1875</v>
      </c>
      <c r="D94" s="41">
        <v>26</v>
      </c>
      <c r="E94" s="11"/>
      <c r="F94" s="11">
        <v>70</v>
      </c>
      <c r="G94" s="13">
        <v>78</v>
      </c>
      <c r="H94" s="14">
        <f t="shared" si="5"/>
        <v>1.1857142857142857</v>
      </c>
      <c r="I94" s="11"/>
      <c r="J94" s="15">
        <f t="shared" si="6"/>
        <v>0.84337349397590367</v>
      </c>
      <c r="K94" s="14">
        <f t="shared" si="7"/>
        <v>1.1798561151079137</v>
      </c>
      <c r="L94" s="14">
        <f t="shared" ref="L94:L106" si="9">G94*(0.3048^3)</f>
        <v>2.2087140341760003</v>
      </c>
    </row>
    <row r="95" spans="2:26">
      <c r="B95" s="40">
        <v>38526</v>
      </c>
      <c r="C95" s="43">
        <v>0.8125</v>
      </c>
      <c r="D95" s="41">
        <v>237</v>
      </c>
      <c r="E95" s="11"/>
      <c r="F95" s="11">
        <v>71</v>
      </c>
      <c r="G95" s="11">
        <v>66</v>
      </c>
      <c r="H95" s="14">
        <f t="shared" si="5"/>
        <v>1.1690140845070423</v>
      </c>
      <c r="I95" s="11"/>
      <c r="J95" s="15">
        <f t="shared" si="6"/>
        <v>0.85542168674698793</v>
      </c>
      <c r="K95" s="14">
        <f t="shared" si="7"/>
        <v>1.1631205673758864</v>
      </c>
      <c r="L95" s="14">
        <f t="shared" si="9"/>
        <v>1.8689118750720002</v>
      </c>
    </row>
    <row r="96" spans="2:26">
      <c r="B96" s="40">
        <v>38883</v>
      </c>
      <c r="C96" s="43">
        <v>0.78125</v>
      </c>
      <c r="D96" s="41">
        <v>233</v>
      </c>
      <c r="E96" s="11"/>
      <c r="F96" s="11">
        <v>72</v>
      </c>
      <c r="G96" s="13">
        <v>65</v>
      </c>
      <c r="H96" s="14">
        <f t="shared" si="5"/>
        <v>1.1527777777777777</v>
      </c>
      <c r="I96" s="11"/>
      <c r="J96" s="15">
        <f t="shared" si="6"/>
        <v>0.86746987951807231</v>
      </c>
      <c r="K96" s="14">
        <f t="shared" si="7"/>
        <v>1.1468531468531469</v>
      </c>
      <c r="L96" s="14">
        <f t="shared" si="9"/>
        <v>1.8405950284800003</v>
      </c>
    </row>
    <row r="97" spans="2:12">
      <c r="B97" s="40">
        <v>39250</v>
      </c>
      <c r="C97" s="43">
        <v>0.79166666666666663</v>
      </c>
      <c r="D97" s="41">
        <v>304</v>
      </c>
      <c r="E97" s="11"/>
      <c r="F97" s="11">
        <v>73</v>
      </c>
      <c r="G97" s="13">
        <v>62</v>
      </c>
      <c r="H97" s="14">
        <f t="shared" si="5"/>
        <v>1.1369863013698631</v>
      </c>
      <c r="I97" s="11"/>
      <c r="J97" s="15">
        <f t="shared" si="6"/>
        <v>0.87951807228915657</v>
      </c>
      <c r="K97" s="14">
        <f t="shared" si="7"/>
        <v>1.1310344827586207</v>
      </c>
      <c r="L97" s="14">
        <f t="shared" si="9"/>
        <v>1.7556444887040004</v>
      </c>
    </row>
    <row r="98" spans="2:12">
      <c r="B98" s="40">
        <v>39619</v>
      </c>
      <c r="C98" s="43">
        <v>0.82291666666666663</v>
      </c>
      <c r="D98" s="41">
        <v>314</v>
      </c>
      <c r="E98" s="11"/>
      <c r="F98" s="11">
        <v>74</v>
      </c>
      <c r="G98" s="13">
        <v>60</v>
      </c>
      <c r="H98" s="14">
        <f t="shared" si="5"/>
        <v>1.1216216216216217</v>
      </c>
      <c r="I98" s="11"/>
      <c r="J98" s="15">
        <f t="shared" si="6"/>
        <v>0.89156626506024095</v>
      </c>
      <c r="K98" s="14">
        <f t="shared" si="7"/>
        <v>1.1156462585034013</v>
      </c>
      <c r="L98" s="14">
        <f t="shared" si="9"/>
        <v>1.6990107955200002</v>
      </c>
    </row>
    <row r="99" spans="2:12">
      <c r="B99" s="40">
        <v>39989</v>
      </c>
      <c r="C99" s="43">
        <v>0.875</v>
      </c>
      <c r="D99" s="41">
        <v>318</v>
      </c>
      <c r="E99" s="11"/>
      <c r="F99" s="11">
        <v>75</v>
      </c>
      <c r="G99" s="13">
        <v>56</v>
      </c>
      <c r="H99" s="14">
        <f t="shared" si="5"/>
        <v>1.1066666666666667</v>
      </c>
      <c r="I99" s="11"/>
      <c r="J99" s="15">
        <f t="shared" si="6"/>
        <v>0.90361445783132532</v>
      </c>
      <c r="K99" s="14">
        <f t="shared" si="7"/>
        <v>1.1006711409395973</v>
      </c>
      <c r="L99" s="14">
        <f t="shared" si="9"/>
        <v>1.5857434091520002</v>
      </c>
    </row>
    <row r="100" spans="2:12">
      <c r="B100" s="40">
        <v>40335</v>
      </c>
      <c r="C100" s="43">
        <v>0.84375</v>
      </c>
      <c r="D100" s="41">
        <v>405</v>
      </c>
      <c r="E100" s="11"/>
      <c r="F100" s="11">
        <v>76</v>
      </c>
      <c r="G100" s="13">
        <v>53</v>
      </c>
      <c r="H100" s="14">
        <f t="shared" si="5"/>
        <v>1.0921052631578947</v>
      </c>
      <c r="I100" s="14"/>
      <c r="J100" s="15">
        <f t="shared" si="6"/>
        <v>0.91566265060240959</v>
      </c>
      <c r="K100" s="14">
        <f t="shared" si="7"/>
        <v>1.0860927152317881</v>
      </c>
      <c r="L100" s="14">
        <f t="shared" si="9"/>
        <v>1.5007928693760002</v>
      </c>
    </row>
    <row r="101" spans="2:12">
      <c r="B101" s="40">
        <v>40729</v>
      </c>
      <c r="C101" s="43">
        <v>0.95833333333333337</v>
      </c>
      <c r="D101" s="41">
        <v>506</v>
      </c>
      <c r="E101" s="17"/>
      <c r="F101" s="11">
        <v>77</v>
      </c>
      <c r="G101" s="13">
        <v>48</v>
      </c>
      <c r="H101" s="14">
        <f t="shared" si="5"/>
        <v>1.0779220779220779</v>
      </c>
      <c r="I101" s="14"/>
      <c r="J101" s="15">
        <f t="shared" si="6"/>
        <v>0.92771084337349397</v>
      </c>
      <c r="K101" s="14">
        <f t="shared" si="7"/>
        <v>1.0718954248366013</v>
      </c>
      <c r="L101" s="14">
        <f t="shared" si="9"/>
        <v>1.3592086364160001</v>
      </c>
    </row>
    <row r="102" spans="2:12">
      <c r="B102" s="40">
        <v>41120</v>
      </c>
      <c r="C102" s="43">
        <v>0</v>
      </c>
      <c r="D102" s="41">
        <v>36</v>
      </c>
      <c r="E102" s="17"/>
      <c r="F102" s="11">
        <v>78</v>
      </c>
      <c r="G102" s="13">
        <v>40</v>
      </c>
      <c r="H102" s="14">
        <f t="shared" si="5"/>
        <v>1.0641025641025641</v>
      </c>
      <c r="I102" s="14"/>
      <c r="J102" s="15">
        <f t="shared" si="6"/>
        <v>0.93975903614457834</v>
      </c>
      <c r="K102" s="14">
        <f t="shared" si="7"/>
        <v>1.0580645161290323</v>
      </c>
      <c r="L102" s="14">
        <f t="shared" si="9"/>
        <v>1.1326738636800002</v>
      </c>
    </row>
    <row r="103" spans="2:12">
      <c r="B103" s="40">
        <v>41435</v>
      </c>
      <c r="C103" s="43">
        <v>0.86458333333333337</v>
      </c>
      <c r="D103" s="41">
        <v>238</v>
      </c>
      <c r="E103" s="17"/>
      <c r="F103" s="11">
        <v>79</v>
      </c>
      <c r="G103" s="11">
        <v>36</v>
      </c>
      <c r="H103" s="14">
        <f t="shared" si="5"/>
        <v>1.0506329113924051</v>
      </c>
      <c r="I103" s="14"/>
      <c r="J103" s="15">
        <f t="shared" si="6"/>
        <v>0.95180722891566261</v>
      </c>
      <c r="K103" s="14">
        <f t="shared" si="7"/>
        <v>1.0445859872611465</v>
      </c>
      <c r="L103" s="14">
        <f t="shared" si="9"/>
        <v>1.0194064773120002</v>
      </c>
    </row>
    <row r="104" spans="2:12">
      <c r="B104" s="40">
        <v>41790</v>
      </c>
      <c r="C104" s="43">
        <v>0.85416666666666663</v>
      </c>
      <c r="D104" s="41">
        <v>410</v>
      </c>
      <c r="E104" s="17"/>
      <c r="F104" s="11">
        <v>80</v>
      </c>
      <c r="G104" s="13">
        <v>31</v>
      </c>
      <c r="H104" s="14">
        <f t="shared" si="5"/>
        <v>1.0375000000000001</v>
      </c>
      <c r="I104" s="14"/>
      <c r="J104" s="15">
        <f t="shared" si="6"/>
        <v>0.96385542168674698</v>
      </c>
      <c r="K104" s="14">
        <f t="shared" si="7"/>
        <v>1.0314465408805031</v>
      </c>
      <c r="L104" s="14">
        <f t="shared" si="9"/>
        <v>0.87782224435200018</v>
      </c>
    </row>
    <row r="105" spans="2:12">
      <c r="B105" s="40">
        <v>42171</v>
      </c>
      <c r="C105" s="43">
        <v>0.94791666666666663</v>
      </c>
      <c r="D105" s="41">
        <v>280</v>
      </c>
      <c r="E105" s="18"/>
      <c r="F105" s="11">
        <v>81</v>
      </c>
      <c r="G105" s="11">
        <v>31</v>
      </c>
      <c r="H105" s="14">
        <f t="shared" si="5"/>
        <v>1.0246913580246915</v>
      </c>
      <c r="I105" s="14"/>
      <c r="J105" s="15">
        <f t="shared" si="6"/>
        <v>0.97590361445783136</v>
      </c>
      <c r="K105" s="14">
        <f t="shared" si="7"/>
        <v>1.0186335403726707</v>
      </c>
      <c r="L105" s="14">
        <f t="shared" si="9"/>
        <v>0.87782224435200018</v>
      </c>
    </row>
    <row r="106" spans="2:12">
      <c r="B106" s="40">
        <v>42534</v>
      </c>
      <c r="C106" s="43">
        <v>0.9375</v>
      </c>
      <c r="D106" s="41">
        <v>373</v>
      </c>
      <c r="E106" s="18"/>
      <c r="F106" s="11">
        <v>82</v>
      </c>
      <c r="G106" s="11">
        <v>26</v>
      </c>
      <c r="H106" s="14">
        <f t="shared" si="5"/>
        <v>1.0121951219512195</v>
      </c>
      <c r="I106" s="14"/>
      <c r="J106" s="15">
        <f t="shared" si="6"/>
        <v>0.98795180722891562</v>
      </c>
      <c r="K106" s="14">
        <f t="shared" si="7"/>
        <v>1.0061349693251533</v>
      </c>
      <c r="L106" s="14">
        <f t="shared" si="9"/>
        <v>0.73623801139200007</v>
      </c>
    </row>
    <row r="107" spans="2:12">
      <c r="C107" s="5"/>
      <c r="E107" s="7"/>
      <c r="G107" s="6"/>
      <c r="I107" s="2"/>
      <c r="J107" s="3"/>
      <c r="K107" s="2"/>
      <c r="L107" s="2"/>
    </row>
    <row r="108" spans="2:12">
      <c r="C108" s="5"/>
      <c r="E108" s="7"/>
      <c r="G108" s="6"/>
      <c r="I108" s="2"/>
      <c r="J108" s="3"/>
      <c r="K108" s="2"/>
      <c r="L108" s="2"/>
    </row>
    <row r="109" spans="2:12">
      <c r="C109" s="5"/>
      <c r="E109" s="7"/>
      <c r="G109" s="6"/>
      <c r="I109" s="2"/>
      <c r="J109" s="3"/>
      <c r="K109" s="2"/>
      <c r="L109" s="2"/>
    </row>
    <row r="110" spans="2:12">
      <c r="C110" s="5"/>
      <c r="E110" s="7"/>
      <c r="G110" s="6"/>
      <c r="I110" s="2"/>
      <c r="J110" s="3"/>
      <c r="K110" s="2"/>
      <c r="L110" s="2"/>
    </row>
    <row r="111" spans="2:12">
      <c r="C111" s="5"/>
      <c r="E111" s="7"/>
      <c r="G111" s="6"/>
      <c r="I111" s="2"/>
      <c r="J111" s="3"/>
      <c r="K111" s="2"/>
      <c r="L111" s="2"/>
    </row>
    <row r="112" spans="2:12">
      <c r="C112" s="5"/>
      <c r="E112" s="7"/>
      <c r="G112" s="6"/>
      <c r="I112" s="2"/>
      <c r="J112" s="3"/>
      <c r="K112" s="2"/>
      <c r="L112" s="2"/>
    </row>
    <row r="113" spans="3:12">
      <c r="C113" s="5"/>
      <c r="E113" s="7"/>
      <c r="G113" s="6"/>
      <c r="I113" s="2"/>
      <c r="J113" s="3"/>
      <c r="K113" s="2"/>
      <c r="L113" s="2"/>
    </row>
    <row r="114" spans="3:12">
      <c r="C114" s="5"/>
      <c r="E114" s="7"/>
      <c r="G114" s="6"/>
      <c r="I114" s="2"/>
      <c r="J114" s="3"/>
      <c r="K114" s="2"/>
      <c r="L114" s="2"/>
    </row>
    <row r="115" spans="3:12">
      <c r="C115" s="5"/>
      <c r="E115" s="7"/>
      <c r="G115" s="6"/>
      <c r="I115" s="2"/>
      <c r="J115" s="3"/>
      <c r="K115" s="2"/>
      <c r="L115" s="2"/>
    </row>
    <row r="116" spans="3:12">
      <c r="C116" s="5"/>
      <c r="E116" s="7"/>
      <c r="G116" s="6"/>
      <c r="I116" s="2"/>
      <c r="J116" s="3"/>
      <c r="K116" s="2"/>
      <c r="L116" s="2"/>
    </row>
    <row r="117" spans="3:12">
      <c r="C117" s="5"/>
      <c r="E117" s="7"/>
      <c r="G117" s="6"/>
      <c r="I117" s="2"/>
      <c r="J117" s="3"/>
      <c r="K117" s="2"/>
      <c r="L117" s="2"/>
    </row>
    <row r="118" spans="3:12">
      <c r="C118" s="5"/>
      <c r="E118" s="7"/>
      <c r="G118" s="6"/>
      <c r="I118" s="2"/>
      <c r="J118" s="3"/>
      <c r="K118" s="2"/>
      <c r="L118" s="2"/>
    </row>
    <row r="119" spans="3:12">
      <c r="C119" s="5"/>
      <c r="E119" s="7"/>
      <c r="G119" s="6"/>
      <c r="I119" s="2"/>
      <c r="J119" s="3"/>
      <c r="K119" s="2"/>
      <c r="L119" s="2"/>
    </row>
    <row r="120" spans="3:12">
      <c r="C120" s="5"/>
      <c r="E120" s="7"/>
      <c r="G120" s="6"/>
      <c r="I120" s="2"/>
      <c r="J120" s="3"/>
      <c r="K120" s="2"/>
      <c r="L120" s="2"/>
    </row>
    <row r="121" spans="3:12">
      <c r="C121" s="5"/>
      <c r="E121" s="7"/>
      <c r="G121" s="6"/>
      <c r="I121" s="2"/>
      <c r="J121" s="6"/>
      <c r="K121" s="2"/>
      <c r="L121" s="2"/>
    </row>
    <row r="122" spans="3:12">
      <c r="C122" s="5"/>
      <c r="E122" s="7"/>
      <c r="G122" s="6"/>
      <c r="I122" s="2"/>
      <c r="J122" s="6"/>
      <c r="K122" s="2"/>
      <c r="L122" s="2"/>
    </row>
    <row r="123" spans="3:12">
      <c r="C123" s="5"/>
      <c r="E123" s="7"/>
      <c r="G123" s="6"/>
      <c r="I123" s="2"/>
      <c r="J123" s="6"/>
      <c r="K123" s="2"/>
      <c r="L123" s="2"/>
    </row>
    <row r="124" spans="3:12">
      <c r="C124" s="5"/>
      <c r="E124" s="7"/>
      <c r="G124" s="6"/>
      <c r="I124" s="2"/>
      <c r="J124" s="6"/>
      <c r="K124" s="2"/>
      <c r="L124" s="2"/>
    </row>
    <row r="125" spans="3:12">
      <c r="C125" s="5"/>
      <c r="E125" s="7"/>
      <c r="G125" s="6"/>
      <c r="I125" s="2"/>
      <c r="J125" s="6"/>
      <c r="K125" s="2"/>
      <c r="L125" s="2"/>
    </row>
    <row r="126" spans="3:12">
      <c r="C126" s="5"/>
      <c r="E126" s="7"/>
      <c r="G126" s="6"/>
      <c r="I126" s="2"/>
      <c r="J126" s="6"/>
      <c r="K126" s="7"/>
      <c r="L126" s="2"/>
    </row>
    <row r="127" spans="3:12">
      <c r="C127" s="5"/>
      <c r="E127" s="7"/>
      <c r="G127" s="6"/>
      <c r="I127" s="2"/>
      <c r="J127" s="6"/>
      <c r="K127" s="7"/>
      <c r="L127" s="2"/>
    </row>
    <row r="128" spans="3:12">
      <c r="C128" s="5"/>
      <c r="E128" s="7"/>
      <c r="G128" s="6"/>
      <c r="I128" s="2"/>
      <c r="J128" s="6"/>
      <c r="K128" s="7"/>
      <c r="L128" s="2"/>
    </row>
    <row r="129" spans="3:12">
      <c r="C129" s="5"/>
      <c r="E129" s="7"/>
      <c r="G129" s="6"/>
      <c r="I129" s="2"/>
      <c r="J129" s="6"/>
      <c r="K129" s="7"/>
      <c r="L129" s="2"/>
    </row>
    <row r="130" spans="3:12">
      <c r="C130" s="5"/>
      <c r="E130" s="7"/>
      <c r="G130" s="6"/>
      <c r="I130" s="2"/>
      <c r="J130" s="6"/>
      <c r="K130" s="7"/>
      <c r="L130" s="2"/>
    </row>
    <row r="131" spans="3:12">
      <c r="C131" s="5"/>
      <c r="E131" s="7"/>
      <c r="G131" s="6"/>
      <c r="I131" s="2"/>
      <c r="J131" s="6"/>
      <c r="K131" s="7"/>
      <c r="L131" s="2"/>
    </row>
    <row r="132" spans="3:12">
      <c r="C132" s="5"/>
      <c r="E132" s="7"/>
      <c r="G132" s="6"/>
      <c r="I132" s="2"/>
      <c r="J132" s="6"/>
      <c r="K132" s="7"/>
      <c r="L132" s="2"/>
    </row>
    <row r="133" spans="3:12">
      <c r="C133" s="5"/>
      <c r="E133" s="7"/>
      <c r="G133" s="6"/>
      <c r="I133" s="2"/>
      <c r="J133" s="6"/>
      <c r="K133" s="7"/>
      <c r="L133" s="2"/>
    </row>
    <row r="134" spans="3:12">
      <c r="C134" s="5"/>
      <c r="E134" s="7"/>
      <c r="G134" s="6"/>
      <c r="I134" s="2"/>
      <c r="J134" s="6"/>
      <c r="K134" s="7"/>
      <c r="L134" s="2"/>
    </row>
    <row r="135" spans="3:12">
      <c r="C135" s="5"/>
      <c r="E135" s="7"/>
      <c r="G135" s="6"/>
      <c r="I135" s="2"/>
      <c r="J135" s="6"/>
      <c r="K135" s="7"/>
      <c r="L135" s="2"/>
    </row>
    <row r="136" spans="3:12">
      <c r="C136" s="5"/>
      <c r="E136" s="7"/>
      <c r="G136" s="6"/>
      <c r="I136" s="2"/>
      <c r="J136" s="6"/>
      <c r="K136" s="7"/>
      <c r="L136" s="2"/>
    </row>
    <row r="137" spans="3:12">
      <c r="C137" s="5"/>
      <c r="E137" s="7"/>
      <c r="G137" s="6"/>
      <c r="I137" s="2"/>
      <c r="J137" s="6"/>
      <c r="K137" s="7"/>
      <c r="L137" s="2"/>
    </row>
    <row r="138" spans="3:12">
      <c r="C138" s="5"/>
      <c r="E138" s="7"/>
      <c r="G138" s="6"/>
      <c r="I138" s="2"/>
      <c r="J138" s="6"/>
      <c r="K138" s="7"/>
      <c r="L138" s="2"/>
    </row>
    <row r="139" spans="3:12">
      <c r="C139" s="5"/>
      <c r="E139" s="7"/>
      <c r="G139" s="6"/>
      <c r="I139" s="2"/>
      <c r="J139" s="6"/>
      <c r="K139" s="7"/>
      <c r="L139" s="2"/>
    </row>
    <row r="140" spans="3:12">
      <c r="C140" s="5"/>
      <c r="E140" s="7"/>
      <c r="G140" s="6"/>
      <c r="I140" s="2"/>
      <c r="J140" s="6"/>
      <c r="K140" s="7"/>
      <c r="L140" s="2"/>
    </row>
    <row r="141" spans="3:12">
      <c r="C141" s="5"/>
      <c r="E141" s="7"/>
      <c r="G141" s="6"/>
      <c r="I141" s="2"/>
      <c r="J141" s="6"/>
      <c r="K141" s="7"/>
      <c r="L141" s="2"/>
    </row>
    <row r="142" spans="3:12">
      <c r="C142" s="5"/>
      <c r="E142" s="7"/>
      <c r="G142" s="6"/>
      <c r="I142" s="2"/>
      <c r="J142" s="6"/>
      <c r="K142" s="7"/>
      <c r="L142" s="2"/>
    </row>
    <row r="143" spans="3:12">
      <c r="C143" s="5"/>
      <c r="E143" s="7"/>
      <c r="G143" s="6"/>
      <c r="I143" s="2"/>
      <c r="J143" s="6"/>
      <c r="K143" s="7"/>
      <c r="L143" s="2"/>
    </row>
    <row r="144" spans="3:12">
      <c r="C144" s="5"/>
      <c r="E144" s="7"/>
      <c r="G144" s="6"/>
      <c r="I144" s="2"/>
      <c r="J144" s="6"/>
      <c r="K144" s="7"/>
      <c r="L144" s="2"/>
    </row>
    <row r="145" spans="3:12">
      <c r="C145" s="5"/>
      <c r="E145" s="7"/>
      <c r="G145" s="6"/>
      <c r="I145" s="2"/>
      <c r="J145" s="6"/>
      <c r="K145" s="7"/>
      <c r="L145" s="2"/>
    </row>
    <row r="146" spans="3:12">
      <c r="C146" s="5"/>
      <c r="E146" s="7"/>
      <c r="G146" s="6"/>
      <c r="I146" s="2"/>
      <c r="J146" s="6"/>
      <c r="K146" s="7"/>
      <c r="L146" s="2"/>
    </row>
    <row r="147" spans="3:12">
      <c r="C147" s="5"/>
      <c r="E147" s="7"/>
      <c r="G147" s="6"/>
      <c r="I147" s="2"/>
      <c r="J147" s="6"/>
      <c r="K147" s="7"/>
      <c r="L147" s="2"/>
    </row>
    <row r="148" spans="3:12">
      <c r="C148" s="5"/>
      <c r="E148" s="7"/>
      <c r="G148" s="6"/>
      <c r="I148" s="2"/>
      <c r="J148" s="6"/>
      <c r="K148" s="7"/>
      <c r="L148" s="2"/>
    </row>
    <row r="149" spans="3:12">
      <c r="C149" s="5"/>
      <c r="E149" s="7"/>
      <c r="G149" s="6"/>
      <c r="I149" s="2"/>
      <c r="J149" s="6"/>
      <c r="K149" s="7"/>
      <c r="L149" s="2"/>
    </row>
    <row r="150" spans="3:12">
      <c r="C150" s="5"/>
      <c r="E150" s="7"/>
      <c r="G150" s="6"/>
      <c r="I150" s="2"/>
      <c r="J150" s="6"/>
      <c r="K150" s="7"/>
      <c r="L150" s="2"/>
    </row>
    <row r="151" spans="3:12">
      <c r="C151" s="5"/>
      <c r="E151" s="7"/>
      <c r="G151" s="6"/>
      <c r="I151" s="2"/>
      <c r="J151" s="6"/>
      <c r="K151" s="7"/>
      <c r="L151" s="2"/>
    </row>
    <row r="152" spans="3:12">
      <c r="C152" s="5"/>
      <c r="E152" s="7"/>
      <c r="G152" s="6"/>
      <c r="I152" s="2"/>
      <c r="J152" s="6"/>
      <c r="K152" s="7"/>
      <c r="L152" s="2"/>
    </row>
    <row r="153" spans="3:12">
      <c r="C153" s="5"/>
      <c r="E153" s="7"/>
      <c r="G153" s="6"/>
      <c r="I153" s="2"/>
      <c r="J153" s="6"/>
      <c r="K153" s="7"/>
      <c r="L153" s="2"/>
    </row>
    <row r="154" spans="3:12">
      <c r="C154" s="5"/>
      <c r="E154" s="7"/>
      <c r="G154" s="6"/>
      <c r="I154" s="2"/>
      <c r="J154" s="6"/>
      <c r="K154" s="7"/>
      <c r="L154" s="2"/>
    </row>
    <row r="155" spans="3:12">
      <c r="C155" s="5"/>
      <c r="E155" s="7"/>
      <c r="G155" s="6"/>
      <c r="I155" s="2"/>
      <c r="J155" s="6"/>
      <c r="K155" s="7"/>
      <c r="L155" s="2"/>
    </row>
    <row r="156" spans="3:12">
      <c r="C156" s="5"/>
      <c r="E156" s="7"/>
      <c r="G156" s="6"/>
      <c r="I156" s="2"/>
      <c r="J156" s="6"/>
      <c r="K156" s="7"/>
      <c r="L156" s="2"/>
    </row>
    <row r="157" spans="3:12">
      <c r="C157" s="5"/>
      <c r="E157" s="7"/>
      <c r="G157" s="6"/>
      <c r="I157" s="2"/>
      <c r="J157" s="6"/>
      <c r="K157" s="7"/>
      <c r="L157" s="2"/>
    </row>
    <row r="158" spans="3:12">
      <c r="C158" s="5"/>
      <c r="E158" s="7"/>
      <c r="G158" s="6"/>
      <c r="I158" s="2"/>
      <c r="J158" s="6"/>
      <c r="K158" s="7"/>
      <c r="L158" s="2"/>
    </row>
    <row r="159" spans="3:12">
      <c r="C159" s="5"/>
      <c r="E159" s="7"/>
      <c r="G159" s="6"/>
      <c r="I159" s="2"/>
      <c r="J159" s="6"/>
      <c r="K159" s="7"/>
      <c r="L159" s="2"/>
    </row>
    <row r="160" spans="3:12">
      <c r="C160" s="5"/>
      <c r="E160" s="7"/>
      <c r="G160" s="6"/>
      <c r="I160" s="2"/>
      <c r="J160" s="6"/>
      <c r="K160" s="7"/>
      <c r="L160" s="2"/>
    </row>
    <row r="161" spans="3:12">
      <c r="C161" s="5"/>
      <c r="E161" s="7"/>
      <c r="G161" s="6"/>
      <c r="I161" s="2"/>
      <c r="J161" s="6"/>
      <c r="K161" s="7"/>
      <c r="L161" s="2"/>
    </row>
    <row r="162" spans="3:12">
      <c r="C162" s="5"/>
      <c r="E162" s="7"/>
      <c r="G162" s="6"/>
      <c r="I162" s="2"/>
      <c r="J162" s="6"/>
      <c r="K162" s="7"/>
      <c r="L162" s="2"/>
    </row>
    <row r="163" spans="3:12">
      <c r="C163" s="5"/>
      <c r="E163" s="7"/>
      <c r="G163" s="6"/>
      <c r="I163" s="2"/>
      <c r="J163" s="6"/>
      <c r="K163" s="7"/>
      <c r="L163" s="2"/>
    </row>
    <row r="164" spans="3:12">
      <c r="C164" s="5"/>
      <c r="E164" s="7"/>
      <c r="G164" s="6"/>
      <c r="I164" s="2"/>
      <c r="J164" s="6"/>
      <c r="K164" s="7"/>
      <c r="L164" s="2"/>
    </row>
    <row r="165" spans="3:12">
      <c r="C165" s="5"/>
      <c r="E165" s="7"/>
      <c r="G165" s="6"/>
      <c r="I165" s="2"/>
      <c r="J165" s="6"/>
      <c r="K165" s="7"/>
      <c r="L165" s="2"/>
    </row>
    <row r="166" spans="3:12">
      <c r="C166" s="5"/>
      <c r="E166" s="7"/>
      <c r="J166" s="6"/>
      <c r="K166" s="7"/>
    </row>
    <row r="167" spans="3:12">
      <c r="C167" s="5"/>
      <c r="E167" s="7"/>
      <c r="F167" s="8"/>
      <c r="J167" s="6"/>
      <c r="K167" s="7"/>
    </row>
    <row r="168" spans="3:12">
      <c r="C168" s="5"/>
      <c r="E168" s="7"/>
      <c r="F168" s="8"/>
      <c r="J168" s="6"/>
      <c r="K168" s="7"/>
    </row>
    <row r="169" spans="3:12">
      <c r="C169" s="5"/>
      <c r="E169" s="7"/>
      <c r="F169" s="8"/>
      <c r="J169" s="6"/>
      <c r="K169" s="7"/>
    </row>
    <row r="170" spans="3:12">
      <c r="C170" s="5"/>
      <c r="E170" s="7"/>
      <c r="F170" s="8"/>
      <c r="J170" s="6"/>
      <c r="K170" s="7"/>
    </row>
    <row r="171" spans="3:12">
      <c r="C171" s="5"/>
      <c r="E171" s="7"/>
      <c r="F171" s="8"/>
      <c r="J171" s="6"/>
      <c r="K171" s="7"/>
    </row>
    <row r="172" spans="3:12">
      <c r="C172" s="5"/>
      <c r="E172" s="7"/>
      <c r="F172" s="8"/>
      <c r="J172" s="6"/>
      <c r="K172" s="7"/>
    </row>
    <row r="173" spans="3:12">
      <c r="C173" s="5"/>
      <c r="E173" s="7"/>
      <c r="F173" s="8"/>
      <c r="J173" s="6"/>
      <c r="K173" s="7"/>
    </row>
    <row r="174" spans="3:12">
      <c r="C174" s="5"/>
      <c r="E174" s="7"/>
      <c r="F174" s="8"/>
      <c r="J174" s="6"/>
      <c r="K174" s="7"/>
    </row>
    <row r="175" spans="3:12">
      <c r="C175" s="5"/>
      <c r="E175" s="7"/>
      <c r="F175" s="8"/>
      <c r="J175" s="6"/>
      <c r="K175" s="7"/>
    </row>
    <row r="176" spans="3:12">
      <c r="C176" s="5"/>
      <c r="E176" s="7"/>
      <c r="F176" s="8"/>
      <c r="J176" s="6"/>
      <c r="K176" s="7"/>
    </row>
    <row r="177" spans="3:11">
      <c r="C177" s="5"/>
      <c r="E177" s="7"/>
      <c r="F177" s="8"/>
      <c r="J177" s="6"/>
      <c r="K177" s="7"/>
    </row>
    <row r="178" spans="3:11">
      <c r="C178" s="5"/>
      <c r="E178" s="7"/>
      <c r="F178" s="8"/>
      <c r="J178" s="6"/>
      <c r="K178" s="7"/>
    </row>
    <row r="179" spans="3:11">
      <c r="C179" s="5"/>
      <c r="E179" s="7"/>
      <c r="F179" s="8"/>
      <c r="J179" s="6"/>
      <c r="K179" s="7"/>
    </row>
    <row r="180" spans="3:11">
      <c r="C180" s="5"/>
      <c r="E180" s="7"/>
      <c r="F180" s="8"/>
      <c r="J180" s="6"/>
      <c r="K180" s="7"/>
    </row>
    <row r="181" spans="3:11">
      <c r="C181" s="5"/>
      <c r="E181" s="7"/>
      <c r="F181" s="8"/>
      <c r="J181" s="6"/>
      <c r="K181" s="7"/>
    </row>
    <row r="182" spans="3:11">
      <c r="C182" s="5"/>
      <c r="E182" s="7"/>
      <c r="F182" s="8"/>
      <c r="J182" s="6"/>
      <c r="K182" s="7"/>
    </row>
    <row r="183" spans="3:11">
      <c r="C183" s="5"/>
      <c r="E183" s="7"/>
      <c r="F183" s="8"/>
    </row>
    <row r="184" spans="3:11">
      <c r="C184" s="5"/>
      <c r="E184" s="7"/>
      <c r="F184" s="8"/>
    </row>
    <row r="185" spans="3:11">
      <c r="C185" s="5"/>
      <c r="E185" s="7"/>
      <c r="F185" s="8"/>
    </row>
    <row r="186" spans="3:11">
      <c r="C186" s="5"/>
      <c r="E186" s="7"/>
      <c r="F186" s="8"/>
    </row>
  </sheetData>
  <sortState ref="G4:G85">
    <sortCondition descending="1" ref="G4:G85"/>
  </sortState>
  <pageMargins left="0.75" right="0.75" top="1" bottom="1" header="0.5" footer="0.5"/>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6" sqref="L16"/>
    </sheetView>
  </sheetViews>
  <sheetFormatPr defaultRowHeight="12.7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Navigation</vt:lpstr>
      <vt:lpstr>Methods</vt:lpstr>
      <vt:lpstr>St Louis EST. Q Peak</vt:lpstr>
      <vt:lpstr>Reports &amp; Refs.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Bunte, Kristin</dc:creator>
  <cp:lastModifiedBy>.</cp:lastModifiedBy>
  <dcterms:created xsi:type="dcterms:W3CDTF">2015-07-23T17:52:14Z</dcterms:created>
  <dcterms:modified xsi:type="dcterms:W3CDTF">2020-01-05T09:19:07Z</dcterms:modified>
</cp:coreProperties>
</file>