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70" windowWidth="15570" windowHeight="8790" tabRatio="293"/>
  </bookViews>
  <sheets>
    <sheet name="All Projects" sheetId="1" r:id="rId1"/>
    <sheet name="All Projects Overhead" sheetId="10" r:id="rId2"/>
    <sheet name="2014 Projects" sheetId="8" state="hidden" r:id="rId3"/>
    <sheet name="2013 Projects" sheetId="9" state="hidden" r:id="rId4"/>
  </sheets>
  <definedNames>
    <definedName name="_xlnm._FilterDatabase" localSheetId="3" hidden="1">'2013 Projects'!$A$6:$G$12</definedName>
    <definedName name="_xlnm._FilterDatabase" localSheetId="2" hidden="1">'2014 Projects'!$A$6:$G$22</definedName>
    <definedName name="_xlnm._FilterDatabase" localSheetId="0" hidden="1">'All Projects'!$A$6:$G$23</definedName>
    <definedName name="_xlnm._FilterDatabase" localSheetId="1" hidden="1">'All Projects Overhead'!$A$6:$I$23</definedName>
    <definedName name="_xlnm.Print_Titles" localSheetId="3">'2013 Projects'!$5:$6</definedName>
    <definedName name="_xlnm.Print_Titles" localSheetId="2">'2014 Projects'!$5:$6</definedName>
    <definedName name="_xlnm.Print_Titles" localSheetId="0">'All Projects'!$5:$6</definedName>
    <definedName name="_xlnm.Print_Titles" localSheetId="1">'All Projects Overhead'!$5:$6</definedName>
  </definedNames>
  <calcPr calcId="145621"/>
</workbook>
</file>

<file path=xl/calcChain.xml><?xml version="1.0" encoding="utf-8"?>
<calcChain xmlns="http://schemas.openxmlformats.org/spreadsheetml/2006/main">
  <c r="I23" i="10" l="1"/>
  <c r="I24" i="10" s="1"/>
  <c r="H23" i="10"/>
  <c r="H24" i="10" s="1"/>
  <c r="G23" i="10"/>
  <c r="G24" i="10" s="1"/>
  <c r="F23" i="10"/>
  <c r="F24" i="10" s="1"/>
  <c r="E23" i="10"/>
  <c r="F2" i="10" s="1"/>
  <c r="G2" i="10" s="1"/>
  <c r="G23" i="1"/>
  <c r="H2" i="1" s="1"/>
  <c r="I2" i="1" s="1"/>
  <c r="H2" i="10" l="1"/>
  <c r="I2" i="10" s="1"/>
  <c r="G24" i="1"/>
  <c r="G14" i="9"/>
  <c r="G12" i="9"/>
  <c r="F12" i="9"/>
  <c r="F14" i="9" s="1"/>
  <c r="F10" i="9"/>
  <c r="E4" i="9"/>
  <c r="F2" i="9"/>
  <c r="G22" i="8"/>
  <c r="G24" i="8" s="1"/>
  <c r="F22" i="8"/>
  <c r="F20" i="8"/>
  <c r="E4" i="8"/>
  <c r="F2" i="8"/>
  <c r="G2" i="9" l="1"/>
  <c r="F3" i="9"/>
  <c r="G3" i="9" s="1"/>
  <c r="F24" i="8"/>
  <c r="G2" i="8"/>
  <c r="F3" i="8"/>
  <c r="G3" i="8" s="1"/>
  <c r="F4" i="9" l="1"/>
  <c r="G4" i="9" s="1"/>
  <c r="F4" i="8"/>
  <c r="G4" i="8" s="1"/>
  <c r="F23" i="1" l="1"/>
  <c r="F2" i="1" l="1"/>
  <c r="G2" i="1" l="1"/>
</calcChain>
</file>

<file path=xl/sharedStrings.xml><?xml version="1.0" encoding="utf-8"?>
<sst xmlns="http://schemas.openxmlformats.org/spreadsheetml/2006/main" count="304" uniqueCount="89">
  <si>
    <t>Project #</t>
  </si>
  <si>
    <t>Project Name</t>
  </si>
  <si>
    <t>Project Description</t>
  </si>
  <si>
    <t>Calendar Year 2013-2014</t>
  </si>
  <si>
    <t>Fiscal Year 2014</t>
  </si>
  <si>
    <t>County</t>
  </si>
  <si>
    <t>Project Submitted by</t>
  </si>
  <si>
    <t>Protecting Montana's Waters From Aquatic Invasive Species</t>
  </si>
  <si>
    <t>Bob Wiltshire - Invasive Species Action Network</t>
  </si>
  <si>
    <t>This project will provide fishing boot cleaning stations to fishing shops, license agents, campgrounds and others who serve as first contact points for non-resident anglers.</t>
  </si>
  <si>
    <t>Avalanche Education: Companion Rescue Clinics</t>
  </si>
  <si>
    <t>Gallatin, Park</t>
  </si>
  <si>
    <t>Jay Pape, Friends of the Gallatin National Forest Avalanche Center (GNFAC)</t>
  </si>
  <si>
    <t>Purchase avalanche rescue equipment to be used while educating the public in companion avalanche rescue.</t>
  </si>
  <si>
    <t>RAC Totals</t>
  </si>
  <si>
    <t>Multi-County totals</t>
  </si>
  <si>
    <t>Multi-Counties</t>
  </si>
  <si>
    <t>totals</t>
  </si>
  <si>
    <t>2014 Estimated Title II Amounts</t>
  </si>
  <si>
    <t>Title II Requested Amounts</t>
  </si>
  <si>
    <t>Project Approved Amounts</t>
  </si>
  <si>
    <t>balance (Estimated - Requested)</t>
  </si>
  <si>
    <t>Gallatin RAC</t>
  </si>
  <si>
    <t>Gallatin RAC 2014 Projects</t>
  </si>
  <si>
    <t>Gallatin</t>
  </si>
  <si>
    <t>Gallatin totals</t>
  </si>
  <si>
    <t>Hayden Survey Rephotography of Wetland Habitats</t>
  </si>
  <si>
    <t>Bruce Palmer, Logan Simpson Design</t>
  </si>
  <si>
    <t>Detect 143 years of vegetation change to wetland habitats in Gallatin County by precisely rephotographing at least 18 of the 24 viewpoints originally photographed in 1871 on the Hayden Survey.</t>
  </si>
  <si>
    <t>Maxey Cabin</t>
  </si>
  <si>
    <t>Wendi Urie</t>
  </si>
  <si>
    <t>Hyalite Canyon, at the Maxey Cabin rental cabin. Maintenance of an historic Forest Service rental cabin.</t>
  </si>
  <si>
    <t>Cabin Creek Basin Trail Maintenance</t>
  </si>
  <si>
    <t>Will Shoutis/Brian Mcneil</t>
  </si>
  <si>
    <t>Cabin Creek Trail 206 and 205 northwest of Cabin Creek rental cabin. )  Stopping severe erosion on the Cabin Creek trails through short reroutes and reclamation of neglected trails.</t>
  </si>
  <si>
    <t>Meadow Village Wetland/Pond</t>
  </si>
  <si>
    <t>Dawn Smith</t>
  </si>
  <si>
    <t>Meadow Village, Big Sky. Project proposal for hydrological restoration, native revegetation, habitat creation and enhancement of public-use open space along the West Fork of the gallatin river, more commonly known as the ponds in the Meadow Village, Big Sky  MT.</t>
  </si>
  <si>
    <t>Hyalite road #620 Snowplowing</t>
  </si>
  <si>
    <t>Friends of Hyalite, Joe Joesphson, Executive Director</t>
  </si>
  <si>
    <t>Hyalite Canyon. Gallatin County, the US Forest Service and local community organizations propose to combine efforts to rovide plowing of the Hyalite Canyon Road from mid-November to March 31st.</t>
  </si>
  <si>
    <t>Measuring atmospheric deposition chemistry in the Gallatin National Forest</t>
  </si>
  <si>
    <t>Dr. Jack Brookshire</t>
  </si>
  <si>
    <t xml:space="preserve">This proposed project will fund the deployment and routine monitoring of an atmospheric deposition sampler and to analyze weekly samples for chemical compounds critical to understanding and managing for forest and watershed health in the Gallatin National Forest </t>
  </si>
  <si>
    <t>Wheeler Gulch - South Cottonwood Trail Loop Collaboration</t>
  </si>
  <si>
    <t>Montana Conservation Corps, Chris Nesset</t>
  </si>
  <si>
    <t>Rendezvous Ski Trails Warming Hut Relocation &amp; Modernization</t>
  </si>
  <si>
    <t>West Yellowstone Ski Education Foundation (WYSEF)</t>
  </si>
  <si>
    <t>Rendezvous Ski Trails, adjacent to the Town of West Yellowstone, MT. Rendezvous Ski Trails warming cabin foundation, modifications, and updates.</t>
  </si>
  <si>
    <t>Lower Cabin Creek Fish Barrier</t>
  </si>
  <si>
    <t>Bruce Roberts</t>
  </si>
  <si>
    <t>This project will engage multiple user groups and youth from the Bozeman area in a collaborative trail maintenance effort that will work toward establishing an 18-mile loop uling portions of South Cottonwood, Wheeler Gulch, and Storm Castle Ridge Trails. Bozeman RD.</t>
  </si>
  <si>
    <t>Construct an upstream fish migration barrier along lower Cabin Creek just above the confluence with the Madison River. Hebgen Lake RD.</t>
  </si>
  <si>
    <t>East Fork Hyalite/Emerald Lake Trail</t>
  </si>
  <si>
    <t>Will Shoutis</t>
  </si>
  <si>
    <t>East Fork Hyalite Trail/Emerald and Heather Lakes. Enhancement of sustainability and recreational experience on the East Fork Hyalite Trail.</t>
  </si>
  <si>
    <t>Hyalite Peak/Hyalite Lake Trail</t>
  </si>
  <si>
    <t>Heavy maintenance along a 6 mile trail corridor from Grotto Falls to Hyalite Peak.</t>
  </si>
  <si>
    <t>Ousel falls erosion repairs and Plant Management</t>
  </si>
  <si>
    <t>Big Sky Community Corporation</t>
  </si>
  <si>
    <t>Ousel Falls/First Yellowmule area. The Ousel Falls Trail maintenance project will entail erosion control and removal of dead or infested trees near the trail.</t>
  </si>
  <si>
    <t>East Bridger Trail #538 Mtce (Phase 2)  (carry over project from 2013)</t>
  </si>
  <si>
    <t>Ben Donatelle &amp; Shana Wood - Wilderness and Recreation Partnership</t>
  </si>
  <si>
    <t>Trail maintenance and improvement by er-establishing a lollipop loop from Bridger Bowl trailhead to Pine Creek; relocate some segments of trail to provide for horse, foot and moutain bike travel.  Improve stream crossings and install trialhead kiosk.</t>
  </si>
  <si>
    <r>
      <t xml:space="preserve">Gallatin Valley Weed Treatments </t>
    </r>
    <r>
      <rPr>
        <b/>
        <sz val="11"/>
        <color theme="1"/>
        <rFont val="Calibri"/>
        <family val="2"/>
        <scheme val="minor"/>
      </rPr>
      <t xml:space="preserve">(** Project initially approved up to $5,000 (50% of project $10,000 request.  Project can receive an additional $5,000 or as RAC prioritizes.) </t>
    </r>
    <r>
      <rPr>
        <sz val="11"/>
        <color theme="1"/>
        <rFont val="Calibri"/>
        <family val="2"/>
        <scheme val="minor"/>
      </rPr>
      <t>(carry over project from 2013)</t>
    </r>
  </si>
  <si>
    <t>Susan Lamont, Hebgen Lake Ranger District, Gallatin NF</t>
  </si>
  <si>
    <t>Treat invasive weeds in high-priority areas that are most used by people and wildlife so as to prevent spread of weeds to new locations.</t>
  </si>
  <si>
    <t>West Yellowstone Economic Development Council</t>
  </si>
  <si>
    <t>Improve safety on groomed section of the Big Sky Snowmobile Trail by rerouting trail and installing bridge across Grayling Creek,  while improving Elk Winter Range (lessening impacts to elk) as well as reducing impacts to private land residences</t>
  </si>
  <si>
    <t>Big Sky Snowmobile Trail Relocation and Bridge Construction (carry over project from 2013)</t>
  </si>
  <si>
    <t>Cat A</t>
  </si>
  <si>
    <t>Cat B</t>
  </si>
  <si>
    <t>Cat C</t>
  </si>
  <si>
    <t>Approved Amounts</t>
  </si>
  <si>
    <t>Balance</t>
  </si>
  <si>
    <t>Hayden Survey Photography of Wetland Habitats</t>
  </si>
  <si>
    <t>Detect 143 years of vegetation change to wetland habitats in Gallatin County by precisely photographing at least 18 of the 24 viewpoints originally photographed in 1871 on the Hayden Survey.</t>
  </si>
  <si>
    <t>Will Shoutis/Brian McNeil</t>
  </si>
  <si>
    <t>Meadow Village, Big Sky. Project proposal for hydrological restoration, native vegetation, habitat creation and enhancement of public-use open space along the West Fork of the Gallatin river, more commonly known as the ponds in the Meadow Village, Big Sky  MT.</t>
  </si>
  <si>
    <t>Friends of Hyalite, Joe Josephson, Executive Director</t>
  </si>
  <si>
    <t>Hyalite Canyon. Gallatin County, the US Forest Service and local community organizations propose to combine efforts to provide plowing of the Hyalite Canyon Road from mid-November to March 31st.</t>
  </si>
  <si>
    <t>This project will engage multiple user groups and youth from the Bozeman area in a collaborative trail maintenance effort that will work toward establishing an 18-mile loop using portions of South Cottonwood, Wheeler Gulch, and Storm Castle Ridge Trails. Bozeman RD.</t>
  </si>
  <si>
    <t>Ousel Falls/First Yellow mule area. The Ousel Falls Trail maintenance project will entail erosion control and removal of dead or infested trees near the trail.</t>
  </si>
  <si>
    <t>Trail maintenance and improvement by re-establishing a lollipop loop from Bridger Bowl trailhead to Pine Creek; relocate some segments of trail to provide for horse, foot and mountain bike travel.  Improve stream crossings and install trailhead kiosk.</t>
  </si>
  <si>
    <t>bucket</t>
  </si>
  <si>
    <t>Project Approved Ranking</t>
  </si>
  <si>
    <t>max $10K,  rest to Wheeler Gulch #8  up to $12K</t>
  </si>
  <si>
    <t>max $12K, after Aquatics #6 funded to $10K</t>
  </si>
  <si>
    <t>Gallatin RAC 2014 Projects Approved on 02-21-2014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</si>
</sst>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4" x14ac:knownFonts="1">
    <font>
      <sz val="11"/>
      <color theme="1"/>
      <name val="Calibri"/>
      <family val="2"/>
      <scheme val="minor"/>
    </font>
    <font>
      <b/>
      <sz val="11"/>
      <color theme="1"/>
      <name val="Calibri"/>
      <family val="2"/>
      <scheme val="minor"/>
    </font>
    <font>
      <b/>
      <sz val="14"/>
      <color theme="1"/>
      <name val="Calibri"/>
      <family val="2"/>
      <scheme val="minor"/>
    </font>
    <font>
      <sz val="11"/>
      <color theme="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66FFFF"/>
        <bgColor indexed="64"/>
      </patternFill>
    </fill>
    <fill>
      <patternFill patternType="solid">
        <fgColor rgb="FFFFC0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s>
  <cellStyleXfs count="1">
    <xf numFmtId="0" fontId="0" fillId="0" borderId="0"/>
  </cellStyleXfs>
  <cellXfs count="50">
    <xf numFmtId="0" fontId="0" fillId="0" borderId="0" xfId="0"/>
    <xf numFmtId="0" fontId="1" fillId="0" borderId="0" xfId="0" applyFont="1"/>
    <xf numFmtId="0" fontId="0" fillId="0" borderId="1" xfId="0"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0" fillId="0" borderId="1" xfId="0" applyFont="1" applyBorder="1" applyAlignment="1">
      <alignment horizontal="center" vertical="top" wrapText="1"/>
    </xf>
    <xf numFmtId="0" fontId="0" fillId="0" borderId="1" xfId="0" applyFont="1" applyBorder="1" applyAlignment="1">
      <alignment vertical="top" wrapText="1"/>
    </xf>
    <xf numFmtId="0" fontId="0" fillId="2" borderId="1" xfId="0" applyFont="1" applyFill="1" applyBorder="1" applyAlignment="1">
      <alignment horizontal="center" vertical="top" wrapText="1"/>
    </xf>
    <xf numFmtId="0" fontId="0" fillId="2" borderId="1" xfId="0" applyFont="1" applyFill="1" applyBorder="1" applyAlignment="1">
      <alignment vertical="top" wrapText="1"/>
    </xf>
    <xf numFmtId="0" fontId="1" fillId="0" borderId="1" xfId="0" applyFont="1" applyBorder="1"/>
    <xf numFmtId="0" fontId="1" fillId="0" borderId="1" xfId="0" applyFont="1" applyBorder="1" applyAlignment="1">
      <alignment horizontal="center" wrapText="1"/>
    </xf>
    <xf numFmtId="0" fontId="0" fillId="0" borderId="1" xfId="0" applyBorder="1"/>
    <xf numFmtId="6" fontId="0" fillId="0" borderId="1" xfId="0" applyNumberFormat="1" applyBorder="1"/>
    <xf numFmtId="0" fontId="0" fillId="0" borderId="1" xfId="0" applyBorder="1" applyAlignment="1">
      <alignment horizontal="center"/>
    </xf>
    <xf numFmtId="0" fontId="0" fillId="0" borderId="1" xfId="0" applyBorder="1" applyAlignment="1">
      <alignment horizontal="right"/>
    </xf>
    <xf numFmtId="0" fontId="1" fillId="3" borderId="1" xfId="0" applyFont="1" applyFill="1" applyBorder="1" applyAlignment="1">
      <alignment horizontal="center" wrapText="1"/>
    </xf>
    <xf numFmtId="6" fontId="0" fillId="0" borderId="1" xfId="0" applyNumberFormat="1" applyFont="1" applyBorder="1" applyAlignment="1">
      <alignment horizontal="center" vertical="top" wrapText="1"/>
    </xf>
    <xf numFmtId="6" fontId="0" fillId="2" borderId="1" xfId="0" applyNumberFormat="1" applyFont="1" applyFill="1" applyBorder="1" applyAlignment="1">
      <alignment horizontal="center" vertical="top" wrapText="1"/>
    </xf>
    <xf numFmtId="6" fontId="1" fillId="0" borderId="1" xfId="0" applyNumberFormat="1" applyFont="1" applyBorder="1" applyAlignment="1">
      <alignment horizontal="center" vertical="top" wrapText="1"/>
    </xf>
    <xf numFmtId="0" fontId="1" fillId="0" borderId="1" xfId="0" applyFont="1" applyFill="1" applyBorder="1" applyAlignment="1">
      <alignment horizontal="center" wrapText="1"/>
    </xf>
    <xf numFmtId="6" fontId="0" fillId="0" borderId="0" xfId="0" applyNumberFormat="1"/>
    <xf numFmtId="0" fontId="0" fillId="0" borderId="5" xfId="0" applyBorder="1"/>
    <xf numFmtId="6" fontId="0" fillId="0" borderId="5" xfId="0" applyNumberFormat="1" applyBorder="1"/>
    <xf numFmtId="0" fontId="0" fillId="0" borderId="4" xfId="0" applyBorder="1" applyAlignment="1">
      <alignment horizontal="right"/>
    </xf>
    <xf numFmtId="6" fontId="0" fillId="0" borderId="4" xfId="0" applyNumberFormat="1" applyBorder="1"/>
    <xf numFmtId="0" fontId="0" fillId="0" borderId="0" xfId="0" applyBorder="1"/>
    <xf numFmtId="6" fontId="0" fillId="0" borderId="6" xfId="0" applyNumberFormat="1" applyBorder="1"/>
    <xf numFmtId="6" fontId="0" fillId="0" borderId="0" xfId="0" applyNumberFormat="1" applyBorder="1"/>
    <xf numFmtId="0" fontId="1" fillId="0" borderId="6" xfId="0" applyFont="1" applyFill="1" applyBorder="1" applyAlignment="1">
      <alignment horizontal="center" wrapText="1"/>
    </xf>
    <xf numFmtId="0" fontId="1" fillId="0" borderId="0" xfId="0" applyFont="1" applyFill="1" applyBorder="1" applyAlignment="1">
      <alignment horizontal="center" wrapText="1"/>
    </xf>
    <xf numFmtId="6" fontId="1" fillId="0" borderId="6" xfId="0" applyNumberFormat="1" applyFont="1" applyBorder="1"/>
    <xf numFmtId="6" fontId="1" fillId="0" borderId="0" xfId="0" applyNumberFormat="1" applyFont="1" applyBorder="1"/>
    <xf numFmtId="38" fontId="1" fillId="0" borderId="1" xfId="0" applyNumberFormat="1" applyFont="1" applyBorder="1" applyAlignment="1">
      <alignment horizontal="center" vertical="top" wrapText="1"/>
    </xf>
    <xf numFmtId="38" fontId="1" fillId="0" borderId="1" xfId="0" applyNumberFormat="1" applyFont="1" applyBorder="1" applyAlignment="1">
      <alignment horizontal="left" vertical="top" wrapText="1"/>
    </xf>
    <xf numFmtId="38" fontId="1" fillId="2" borderId="1" xfId="0" applyNumberFormat="1" applyFont="1" applyFill="1" applyBorder="1" applyAlignment="1">
      <alignment horizontal="center" vertical="top" wrapText="1"/>
    </xf>
    <xf numFmtId="38" fontId="1" fillId="2" borderId="1" xfId="0" applyNumberFormat="1" applyFont="1" applyFill="1" applyBorder="1" applyAlignment="1">
      <alignment horizontal="left" vertical="top" wrapText="1"/>
    </xf>
    <xf numFmtId="38" fontId="1" fillId="0" borderId="0" xfId="0" applyNumberFormat="1" applyFont="1" applyAlignment="1">
      <alignment horizontal="center"/>
    </xf>
    <xf numFmtId="38" fontId="1" fillId="0" borderId="0" xfId="0" applyNumberFormat="1" applyFont="1" applyAlignment="1">
      <alignment horizontal="left"/>
    </xf>
    <xf numFmtId="38" fontId="1" fillId="0" borderId="1" xfId="0" applyNumberFormat="1" applyFont="1" applyFill="1" applyBorder="1" applyAlignment="1">
      <alignment horizontal="center" vertical="top" wrapText="1"/>
    </xf>
    <xf numFmtId="38" fontId="1" fillId="4" borderId="1" xfId="0" applyNumberFormat="1" applyFont="1" applyFill="1" applyBorder="1" applyAlignment="1">
      <alignment horizontal="center" vertical="top" wrapText="1"/>
    </xf>
    <xf numFmtId="0" fontId="1" fillId="4" borderId="7" xfId="0" applyFont="1" applyFill="1" applyBorder="1" applyAlignment="1">
      <alignment horizontal="center" wrapText="1"/>
    </xf>
    <xf numFmtId="0" fontId="0" fillId="5" borderId="1" xfId="0" applyFont="1" applyFill="1" applyBorder="1" applyAlignment="1">
      <alignment horizontal="center" vertical="top" wrapText="1"/>
    </xf>
    <xf numFmtId="0" fontId="0" fillId="4" borderId="1" xfId="0" applyFont="1" applyFill="1" applyBorder="1" applyAlignment="1">
      <alignment horizontal="center" vertical="top" wrapText="1"/>
    </xf>
    <xf numFmtId="38" fontId="1" fillId="0" borderId="1" xfId="0" applyNumberFormat="1" applyFont="1" applyFill="1" applyBorder="1" applyAlignment="1">
      <alignment horizontal="left" vertical="top" wrapText="1"/>
    </xf>
    <xf numFmtId="38" fontId="0" fillId="0" borderId="0" xfId="0" applyNumberFormat="1"/>
    <xf numFmtId="0" fontId="1" fillId="0" borderId="0" xfId="0" applyFont="1" applyAlignment="1">
      <alignment horizontal="center"/>
    </xf>
    <xf numFmtId="0" fontId="3" fillId="0" borderId="0" xfId="0" applyFont="1"/>
    <xf numFmtId="6" fontId="3" fillId="0" borderId="0" xfId="0" applyNumberFormat="1" applyFont="1"/>
    <xf numFmtId="0" fontId="2" fillId="3" borderId="2" xfId="0" applyFont="1" applyFill="1" applyBorder="1" applyAlignment="1">
      <alignment horizontal="center" vertical="center"/>
    </xf>
    <xf numFmtId="0" fontId="0" fillId="3" borderId="3" xfId="0"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abSelected="1" zoomScale="75" zoomScaleNormal="75" workbookViewId="0">
      <pane ySplit="6" topLeftCell="A7" activePane="bottomLeft" state="frozen"/>
      <selection pane="bottomLeft" activeCell="H12" sqref="H12"/>
    </sheetView>
  </sheetViews>
  <sheetFormatPr defaultRowHeight="15" x14ac:dyDescent="0.25"/>
  <cols>
    <col min="1" max="1" width="12.5703125" customWidth="1"/>
    <col min="2" max="2" width="31.5703125" bestFit="1" customWidth="1"/>
    <col min="3" max="3" width="9" bestFit="1" customWidth="1"/>
    <col min="4" max="4" width="25" bestFit="1" customWidth="1"/>
    <col min="5" max="5" width="28" customWidth="1"/>
    <col min="6" max="6" width="25.140625" bestFit="1" customWidth="1"/>
    <col min="7" max="7" width="23.28515625" customWidth="1"/>
    <col min="8" max="8" width="13" customWidth="1"/>
    <col min="9" max="9" width="12.42578125" customWidth="1"/>
    <col min="10" max="10" width="21.7109375" customWidth="1"/>
  </cols>
  <sheetData>
    <row r="1" spans="1:10" ht="28.9" x14ac:dyDescent="0.3">
      <c r="A1" s="1" t="s">
        <v>22</v>
      </c>
      <c r="D1" s="9" t="s">
        <v>5</v>
      </c>
      <c r="E1" s="10" t="s">
        <v>18</v>
      </c>
      <c r="F1" s="10" t="s">
        <v>19</v>
      </c>
      <c r="G1" s="10" t="s">
        <v>21</v>
      </c>
      <c r="H1" s="28" t="s">
        <v>73</v>
      </c>
      <c r="I1" s="29" t="s">
        <v>74</v>
      </c>
      <c r="J1" s="25"/>
    </row>
    <row r="2" spans="1:10" ht="14.45" x14ac:dyDescent="0.3">
      <c r="A2" s="1" t="s">
        <v>3</v>
      </c>
      <c r="D2" s="21" t="s">
        <v>24</v>
      </c>
      <c r="E2" s="22">
        <v>76694</v>
      </c>
      <c r="F2" s="22">
        <f>F23</f>
        <v>197547</v>
      </c>
      <c r="G2" s="22">
        <f>E2-F2</f>
        <v>-120853</v>
      </c>
      <c r="H2" s="26">
        <f>G23</f>
        <v>76694</v>
      </c>
      <c r="I2" s="27">
        <f>E2-H2</f>
        <v>0</v>
      </c>
      <c r="J2" s="25"/>
    </row>
    <row r="3" spans="1:10" ht="14.45" x14ac:dyDescent="0.3">
      <c r="A3" s="1" t="s">
        <v>4</v>
      </c>
      <c r="D3" s="23"/>
      <c r="E3" s="24"/>
      <c r="F3" s="24"/>
      <c r="G3" s="24"/>
      <c r="H3" s="25"/>
      <c r="I3" s="25"/>
      <c r="J3" s="25"/>
    </row>
    <row r="5" spans="1:10" ht="18" x14ac:dyDescent="0.3">
      <c r="A5" s="48" t="s">
        <v>88</v>
      </c>
      <c r="B5" s="49"/>
      <c r="C5" s="49"/>
      <c r="D5" s="49"/>
      <c r="E5" s="49"/>
      <c r="F5" s="49"/>
      <c r="G5" s="49"/>
    </row>
    <row r="6" spans="1:10" ht="28.9" x14ac:dyDescent="0.3">
      <c r="A6" s="15" t="s">
        <v>0</v>
      </c>
      <c r="B6" s="15" t="s">
        <v>1</v>
      </c>
      <c r="C6" s="15" t="s">
        <v>5</v>
      </c>
      <c r="D6" s="15" t="s">
        <v>6</v>
      </c>
      <c r="E6" s="15" t="s">
        <v>2</v>
      </c>
      <c r="F6" s="15" t="s">
        <v>19</v>
      </c>
      <c r="G6" s="15" t="s">
        <v>20</v>
      </c>
    </row>
    <row r="7" spans="1:10" ht="100.9" x14ac:dyDescent="0.3">
      <c r="A7" s="5">
        <v>1</v>
      </c>
      <c r="B7" s="6" t="s">
        <v>75</v>
      </c>
      <c r="C7" s="6" t="s">
        <v>24</v>
      </c>
      <c r="D7" s="6" t="s">
        <v>27</v>
      </c>
      <c r="E7" s="6" t="s">
        <v>76</v>
      </c>
      <c r="F7" s="16">
        <v>12500</v>
      </c>
      <c r="G7" s="16">
        <v>0</v>
      </c>
    </row>
    <row r="8" spans="1:10" ht="57.6" x14ac:dyDescent="0.3">
      <c r="A8" s="5">
        <v>2</v>
      </c>
      <c r="B8" s="6" t="s">
        <v>29</v>
      </c>
      <c r="C8" s="6" t="s">
        <v>24</v>
      </c>
      <c r="D8" s="6" t="s">
        <v>30</v>
      </c>
      <c r="E8" s="6" t="s">
        <v>31</v>
      </c>
      <c r="F8" s="16">
        <v>3800</v>
      </c>
      <c r="G8" s="16">
        <v>3800</v>
      </c>
    </row>
    <row r="9" spans="1:10" ht="86.45" x14ac:dyDescent="0.3">
      <c r="A9" s="5">
        <v>3</v>
      </c>
      <c r="B9" s="6" t="s">
        <v>32</v>
      </c>
      <c r="C9" s="6" t="s">
        <v>24</v>
      </c>
      <c r="D9" s="6" t="s">
        <v>77</v>
      </c>
      <c r="E9" s="6" t="s">
        <v>34</v>
      </c>
      <c r="F9" s="16">
        <v>12000</v>
      </c>
      <c r="G9" s="16">
        <v>12000</v>
      </c>
    </row>
    <row r="10" spans="1:10" ht="144" x14ac:dyDescent="0.3">
      <c r="A10" s="5">
        <v>4</v>
      </c>
      <c r="B10" s="6" t="s">
        <v>35</v>
      </c>
      <c r="C10" s="6" t="s">
        <v>24</v>
      </c>
      <c r="D10" s="6" t="s">
        <v>36</v>
      </c>
      <c r="E10" s="2" t="s">
        <v>78</v>
      </c>
      <c r="F10" s="16">
        <v>30000</v>
      </c>
      <c r="G10" s="16">
        <v>0</v>
      </c>
    </row>
    <row r="11" spans="1:10" ht="100.9" x14ac:dyDescent="0.3">
      <c r="A11" s="5">
        <v>5</v>
      </c>
      <c r="B11" s="6" t="s">
        <v>38</v>
      </c>
      <c r="C11" s="6" t="s">
        <v>24</v>
      </c>
      <c r="D11" s="6" t="s">
        <v>79</v>
      </c>
      <c r="E11" s="2" t="s">
        <v>80</v>
      </c>
      <c r="F11" s="16">
        <v>10000</v>
      </c>
      <c r="G11" s="16">
        <v>10000</v>
      </c>
    </row>
    <row r="12" spans="1:10" ht="86.45" x14ac:dyDescent="0.3">
      <c r="A12" s="5">
        <v>6</v>
      </c>
      <c r="B12" s="6" t="s">
        <v>7</v>
      </c>
      <c r="C12" s="6" t="s">
        <v>24</v>
      </c>
      <c r="D12" s="6" t="s">
        <v>8</v>
      </c>
      <c r="E12" s="2" t="s">
        <v>9</v>
      </c>
      <c r="F12" s="16">
        <v>18400</v>
      </c>
      <c r="G12" s="16">
        <v>6773</v>
      </c>
      <c r="H12" t="s">
        <v>86</v>
      </c>
    </row>
    <row r="13" spans="1:10" ht="129.6" x14ac:dyDescent="0.3">
      <c r="A13" s="5">
        <v>7</v>
      </c>
      <c r="B13" s="6" t="s">
        <v>41</v>
      </c>
      <c r="C13" s="6" t="s">
        <v>24</v>
      </c>
      <c r="D13" s="6" t="s">
        <v>42</v>
      </c>
      <c r="E13" s="2" t="s">
        <v>43</v>
      </c>
      <c r="F13" s="16">
        <v>16078</v>
      </c>
      <c r="G13" s="16">
        <v>0</v>
      </c>
      <c r="H13" t="s">
        <v>87</v>
      </c>
    </row>
    <row r="14" spans="1:10" ht="129.6" x14ac:dyDescent="0.3">
      <c r="A14" s="5">
        <v>8</v>
      </c>
      <c r="B14" s="6" t="s">
        <v>44</v>
      </c>
      <c r="C14" s="6" t="s">
        <v>24</v>
      </c>
      <c r="D14" s="6" t="s">
        <v>45</v>
      </c>
      <c r="E14" s="2" t="s">
        <v>81</v>
      </c>
      <c r="F14" s="16">
        <v>12898</v>
      </c>
      <c r="G14" s="16">
        <v>7000</v>
      </c>
    </row>
    <row r="15" spans="1:10" ht="90" x14ac:dyDescent="0.25">
      <c r="A15" s="5">
        <v>9</v>
      </c>
      <c r="B15" s="6" t="s">
        <v>46</v>
      </c>
      <c r="C15" s="6" t="s">
        <v>24</v>
      </c>
      <c r="D15" s="6" t="s">
        <v>47</v>
      </c>
      <c r="E15" s="2" t="s">
        <v>48</v>
      </c>
      <c r="F15" s="16">
        <v>9750</v>
      </c>
      <c r="G15" s="16">
        <v>0</v>
      </c>
    </row>
    <row r="16" spans="1:10" ht="75" x14ac:dyDescent="0.25">
      <c r="A16" s="5">
        <v>10</v>
      </c>
      <c r="B16" s="6" t="s">
        <v>49</v>
      </c>
      <c r="C16" s="6" t="s">
        <v>24</v>
      </c>
      <c r="D16" s="6" t="s">
        <v>50</v>
      </c>
      <c r="E16" s="2" t="s">
        <v>52</v>
      </c>
      <c r="F16" s="16">
        <v>25000</v>
      </c>
      <c r="G16" s="16">
        <v>0</v>
      </c>
    </row>
    <row r="17" spans="1:7" ht="90" x14ac:dyDescent="0.25">
      <c r="A17" s="5">
        <v>11</v>
      </c>
      <c r="B17" s="6" t="s">
        <v>53</v>
      </c>
      <c r="C17" s="6" t="s">
        <v>24</v>
      </c>
      <c r="D17" s="6" t="s">
        <v>54</v>
      </c>
      <c r="E17" s="2" t="s">
        <v>55</v>
      </c>
      <c r="F17" s="16">
        <v>12000</v>
      </c>
      <c r="G17" s="16">
        <v>12000</v>
      </c>
    </row>
    <row r="18" spans="1:7" ht="45" x14ac:dyDescent="0.25">
      <c r="A18" s="5">
        <v>12</v>
      </c>
      <c r="B18" s="6" t="s">
        <v>56</v>
      </c>
      <c r="C18" s="6" t="s">
        <v>24</v>
      </c>
      <c r="D18" s="6" t="s">
        <v>77</v>
      </c>
      <c r="E18" s="2" t="s">
        <v>57</v>
      </c>
      <c r="F18" s="16">
        <v>12000</v>
      </c>
      <c r="G18" s="16">
        <v>12000</v>
      </c>
    </row>
    <row r="19" spans="1:7" ht="90" x14ac:dyDescent="0.25">
      <c r="A19" s="5">
        <v>13</v>
      </c>
      <c r="B19" s="6" t="s">
        <v>58</v>
      </c>
      <c r="C19" s="6" t="s">
        <v>24</v>
      </c>
      <c r="D19" s="6" t="s">
        <v>59</v>
      </c>
      <c r="E19" s="2" t="s">
        <v>82</v>
      </c>
      <c r="F19" s="16">
        <v>5000</v>
      </c>
      <c r="G19" s="16">
        <v>0</v>
      </c>
    </row>
    <row r="20" spans="1:7" ht="150" x14ac:dyDescent="0.25">
      <c r="A20" s="5">
        <v>14</v>
      </c>
      <c r="B20" s="2" t="s">
        <v>61</v>
      </c>
      <c r="C20" s="6" t="s">
        <v>24</v>
      </c>
      <c r="D20" s="2" t="s">
        <v>62</v>
      </c>
      <c r="E20" s="2" t="s">
        <v>83</v>
      </c>
      <c r="F20" s="16">
        <v>1871</v>
      </c>
      <c r="G20" s="16">
        <v>1871</v>
      </c>
    </row>
    <row r="21" spans="1:7" ht="105" x14ac:dyDescent="0.25">
      <c r="A21" s="5">
        <v>15</v>
      </c>
      <c r="B21" s="2" t="s">
        <v>64</v>
      </c>
      <c r="C21" s="6" t="s">
        <v>24</v>
      </c>
      <c r="D21" s="2" t="s">
        <v>65</v>
      </c>
      <c r="E21" s="2" t="s">
        <v>66</v>
      </c>
      <c r="F21" s="16">
        <v>5000</v>
      </c>
      <c r="G21" s="16">
        <v>0</v>
      </c>
    </row>
    <row r="22" spans="1:7" ht="150" x14ac:dyDescent="0.25">
      <c r="A22" s="5">
        <v>16</v>
      </c>
      <c r="B22" s="2" t="s">
        <v>69</v>
      </c>
      <c r="C22" s="6" t="s">
        <v>24</v>
      </c>
      <c r="D22" s="2" t="s">
        <v>67</v>
      </c>
      <c r="E22" s="2" t="s">
        <v>68</v>
      </c>
      <c r="F22" s="16">
        <v>11250</v>
      </c>
      <c r="G22" s="16">
        <v>11250</v>
      </c>
    </row>
    <row r="23" spans="1:7" ht="30" x14ac:dyDescent="0.25">
      <c r="A23" s="7" t="s">
        <v>25</v>
      </c>
      <c r="B23" s="8"/>
      <c r="C23" s="8"/>
      <c r="D23" s="8"/>
      <c r="E23" s="8"/>
      <c r="F23" s="17">
        <f>SUM(F7:F22)</f>
        <v>197547</v>
      </c>
      <c r="G23" s="17">
        <f t="shared" ref="G23" si="0">SUM(G7:G22)</f>
        <v>76694</v>
      </c>
    </row>
    <row r="24" spans="1:7" x14ac:dyDescent="0.25">
      <c r="G24" s="20">
        <f t="shared" ref="G24" si="1">$E$2-G23</f>
        <v>0</v>
      </c>
    </row>
  </sheetData>
  <mergeCells count="1">
    <mergeCell ref="A5:G5"/>
  </mergeCells>
  <pageMargins left="0.7" right="0.7" top="0.75" bottom="0.75" header="0.3" footer="0.3"/>
  <pageSetup paperSize="5" scale="80" pageOrder="overThenDown" orientation="landscape" r:id="rId1"/>
  <headerFooter>
    <oddHeader>&amp;C&amp;A&amp;R&amp;D</oddHeader>
    <oddFooter>&amp;L&amp;F&amp;R&amp;P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80" zoomScaleNormal="80" workbookViewId="0">
      <pane ySplit="6" topLeftCell="A7" activePane="bottomLeft" state="frozen"/>
      <selection pane="bottomLeft" activeCell="J14" sqref="J14"/>
    </sheetView>
  </sheetViews>
  <sheetFormatPr defaultRowHeight="14.45" customHeight="1" x14ac:dyDescent="0.25"/>
  <cols>
    <col min="1" max="1" width="12.5703125" customWidth="1"/>
    <col min="2" max="2" width="31.5703125" bestFit="1" customWidth="1"/>
    <col min="3" max="3" width="9" bestFit="1" customWidth="1"/>
    <col min="4" max="4" width="25" bestFit="1" customWidth="1"/>
    <col min="5" max="5" width="13.7109375" customWidth="1"/>
    <col min="6" max="6" width="16.85546875" customWidth="1"/>
    <col min="7" max="7" width="17.140625" customWidth="1"/>
    <col min="8" max="8" width="13" customWidth="1"/>
    <col min="9" max="9" width="12.42578125" customWidth="1"/>
    <col min="10" max="10" width="13.42578125" customWidth="1"/>
  </cols>
  <sheetData>
    <row r="1" spans="1:10" ht="14.45" customHeight="1" x14ac:dyDescent="0.3">
      <c r="A1" s="1" t="s">
        <v>22</v>
      </c>
      <c r="D1" s="9" t="s">
        <v>5</v>
      </c>
      <c r="E1" s="10" t="s">
        <v>18</v>
      </c>
      <c r="F1" s="10" t="s">
        <v>19</v>
      </c>
      <c r="G1" s="10" t="s">
        <v>21</v>
      </c>
      <c r="H1" s="28" t="s">
        <v>73</v>
      </c>
      <c r="I1" s="29" t="s">
        <v>74</v>
      </c>
      <c r="J1" s="25"/>
    </row>
    <row r="2" spans="1:10" ht="14.45" customHeight="1" x14ac:dyDescent="0.3">
      <c r="A2" s="1" t="s">
        <v>3</v>
      </c>
      <c r="D2" s="21" t="s">
        <v>24</v>
      </c>
      <c r="E2" s="22">
        <v>76694</v>
      </c>
      <c r="F2" s="22">
        <f>E23</f>
        <v>197547</v>
      </c>
      <c r="G2" s="22">
        <f>E2-F2</f>
        <v>-120853</v>
      </c>
      <c r="H2" s="30">
        <f>I23</f>
        <v>76694</v>
      </c>
      <c r="I2" s="31">
        <f>E2-H2</f>
        <v>0</v>
      </c>
      <c r="J2" s="25"/>
    </row>
    <row r="3" spans="1:10" ht="14.45" customHeight="1" x14ac:dyDescent="0.3">
      <c r="A3" s="1" t="s">
        <v>4</v>
      </c>
      <c r="D3" s="23"/>
      <c r="E3" s="24"/>
      <c r="F3" s="24"/>
      <c r="G3" s="24"/>
      <c r="H3" s="25"/>
      <c r="I3" s="25"/>
      <c r="J3" s="25"/>
    </row>
    <row r="4" spans="1:10" ht="14.45" hidden="1" customHeight="1" x14ac:dyDescent="0.3"/>
    <row r="5" spans="1:10" ht="14.45" customHeight="1" x14ac:dyDescent="0.3">
      <c r="A5" s="48" t="s">
        <v>23</v>
      </c>
      <c r="B5" s="49"/>
      <c r="C5" s="49"/>
      <c r="D5" s="49"/>
      <c r="E5" s="49"/>
      <c r="F5" s="49"/>
      <c r="G5" s="49"/>
    </row>
    <row r="6" spans="1:10" ht="14.45" customHeight="1" x14ac:dyDescent="0.3">
      <c r="A6" s="15" t="s">
        <v>0</v>
      </c>
      <c r="B6" s="15" t="s">
        <v>1</v>
      </c>
      <c r="C6" s="15" t="s">
        <v>6</v>
      </c>
      <c r="D6" s="15" t="s">
        <v>2</v>
      </c>
      <c r="E6" s="15" t="s">
        <v>19</v>
      </c>
      <c r="F6" s="19" t="s">
        <v>70</v>
      </c>
      <c r="G6" s="19" t="s">
        <v>71</v>
      </c>
      <c r="H6" s="19" t="s">
        <v>72</v>
      </c>
      <c r="I6" s="15" t="s">
        <v>20</v>
      </c>
      <c r="J6" s="40" t="s">
        <v>84</v>
      </c>
    </row>
    <row r="7" spans="1:10" ht="14.45" customHeight="1" x14ac:dyDescent="0.3">
      <c r="A7" s="41">
        <v>1</v>
      </c>
      <c r="B7" s="6" t="s">
        <v>75</v>
      </c>
      <c r="C7" s="6" t="s">
        <v>27</v>
      </c>
      <c r="D7" s="6" t="s">
        <v>76</v>
      </c>
      <c r="E7" s="16">
        <v>12500</v>
      </c>
      <c r="F7" s="32"/>
      <c r="G7" s="32"/>
      <c r="H7" s="32"/>
      <c r="I7" s="33"/>
    </row>
    <row r="8" spans="1:10" ht="14.45" customHeight="1" x14ac:dyDescent="0.3">
      <c r="A8" s="41">
        <v>2</v>
      </c>
      <c r="B8" s="6" t="s">
        <v>29</v>
      </c>
      <c r="C8" s="6" t="s">
        <v>30</v>
      </c>
      <c r="D8" s="6" t="s">
        <v>31</v>
      </c>
      <c r="E8" s="16">
        <v>3800</v>
      </c>
      <c r="F8" s="32">
        <v>3800</v>
      </c>
      <c r="G8" s="32">
        <v>3800</v>
      </c>
      <c r="H8" s="32">
        <v>3800</v>
      </c>
      <c r="I8" s="33">
        <v>3800</v>
      </c>
    </row>
    <row r="9" spans="1:10" ht="14.45" customHeight="1" x14ac:dyDescent="0.3">
      <c r="A9" s="41">
        <v>3</v>
      </c>
      <c r="B9" s="6" t="s">
        <v>32</v>
      </c>
      <c r="C9" s="6" t="s">
        <v>77</v>
      </c>
      <c r="D9" s="6" t="s">
        <v>34</v>
      </c>
      <c r="E9" s="16">
        <v>12000</v>
      </c>
      <c r="F9" s="32">
        <v>12000</v>
      </c>
      <c r="G9" s="32">
        <v>12000</v>
      </c>
      <c r="H9" s="32">
        <v>12000</v>
      </c>
      <c r="I9" s="33">
        <v>12000</v>
      </c>
    </row>
    <row r="10" spans="1:10" ht="14.45" customHeight="1" x14ac:dyDescent="0.3">
      <c r="A10" s="41">
        <v>4</v>
      </c>
      <c r="B10" s="6" t="s">
        <v>35</v>
      </c>
      <c r="C10" s="6" t="s">
        <v>36</v>
      </c>
      <c r="D10" s="2" t="s">
        <v>78</v>
      </c>
      <c r="E10" s="16">
        <v>30000</v>
      </c>
      <c r="F10" s="32"/>
      <c r="G10" s="32"/>
      <c r="H10" s="32"/>
      <c r="I10" s="33"/>
    </row>
    <row r="11" spans="1:10" ht="14.45" customHeight="1" x14ac:dyDescent="0.3">
      <c r="A11" s="41">
        <v>5</v>
      </c>
      <c r="B11" s="6" t="s">
        <v>38</v>
      </c>
      <c r="C11" s="6" t="s">
        <v>79</v>
      </c>
      <c r="D11" s="2" t="s">
        <v>80</v>
      </c>
      <c r="E11" s="16">
        <v>10000</v>
      </c>
      <c r="F11" s="32">
        <v>10000</v>
      </c>
      <c r="G11" s="32">
        <v>10000</v>
      </c>
      <c r="H11" s="32">
        <v>10000</v>
      </c>
      <c r="I11" s="33">
        <v>10000</v>
      </c>
    </row>
    <row r="12" spans="1:10" ht="14.45" customHeight="1" x14ac:dyDescent="0.3">
      <c r="A12" s="42">
        <v>6</v>
      </c>
      <c r="B12" s="6" t="s">
        <v>7</v>
      </c>
      <c r="C12" s="6" t="s">
        <v>8</v>
      </c>
      <c r="D12" s="2" t="s">
        <v>9</v>
      </c>
      <c r="E12" s="16">
        <v>18400</v>
      </c>
      <c r="F12" s="39">
        <v>6773</v>
      </c>
      <c r="G12" s="39">
        <v>6773</v>
      </c>
      <c r="H12" s="39">
        <v>6773</v>
      </c>
      <c r="I12" s="39">
        <v>6773</v>
      </c>
      <c r="J12" t="s">
        <v>86</v>
      </c>
    </row>
    <row r="13" spans="1:10" ht="14.45" customHeight="1" x14ac:dyDescent="0.3">
      <c r="A13" s="41">
        <v>7</v>
      </c>
      <c r="B13" s="6" t="s">
        <v>41</v>
      </c>
      <c r="C13" s="6" t="s">
        <v>42</v>
      </c>
      <c r="D13" s="2" t="s">
        <v>43</v>
      </c>
      <c r="E13" s="16">
        <v>16078</v>
      </c>
      <c r="F13" s="32"/>
      <c r="G13" s="32"/>
      <c r="H13" s="32"/>
      <c r="I13" s="33"/>
    </row>
    <row r="14" spans="1:10" ht="14.45" customHeight="1" x14ac:dyDescent="0.3">
      <c r="A14" s="42">
        <v>8</v>
      </c>
      <c r="B14" s="6" t="s">
        <v>44</v>
      </c>
      <c r="C14" s="6" t="s">
        <v>45</v>
      </c>
      <c r="D14" s="2" t="s">
        <v>81</v>
      </c>
      <c r="E14" s="16">
        <v>12898</v>
      </c>
      <c r="F14" s="39">
        <v>7000</v>
      </c>
      <c r="G14" s="39">
        <v>7000</v>
      </c>
      <c r="H14" s="39">
        <v>7000</v>
      </c>
      <c r="I14" s="39">
        <v>7000</v>
      </c>
      <c r="J14" t="s">
        <v>87</v>
      </c>
    </row>
    <row r="15" spans="1:10" ht="14.45" customHeight="1" x14ac:dyDescent="0.3">
      <c r="A15" s="41">
        <v>9</v>
      </c>
      <c r="B15" s="6" t="s">
        <v>46</v>
      </c>
      <c r="C15" s="6" t="s">
        <v>47</v>
      </c>
      <c r="D15" s="2" t="s">
        <v>48</v>
      </c>
      <c r="E15" s="16">
        <v>9750</v>
      </c>
      <c r="F15" s="32"/>
      <c r="G15" s="32"/>
      <c r="H15" s="32"/>
      <c r="I15" s="33"/>
    </row>
    <row r="16" spans="1:10" ht="14.45" customHeight="1" x14ac:dyDescent="0.3">
      <c r="A16" s="41">
        <v>10</v>
      </c>
      <c r="B16" s="6" t="s">
        <v>49</v>
      </c>
      <c r="C16" s="6" t="s">
        <v>50</v>
      </c>
      <c r="D16" s="2" t="s">
        <v>52</v>
      </c>
      <c r="E16" s="16">
        <v>25000</v>
      </c>
      <c r="F16" s="32"/>
      <c r="G16" s="32">
        <v>0</v>
      </c>
      <c r="H16" s="32"/>
      <c r="I16" s="33"/>
    </row>
    <row r="17" spans="1:10" ht="14.45" customHeight="1" x14ac:dyDescent="0.3">
      <c r="A17" s="41">
        <v>11</v>
      </c>
      <c r="B17" s="6" t="s">
        <v>53</v>
      </c>
      <c r="C17" s="6" t="s">
        <v>54</v>
      </c>
      <c r="D17" s="2" t="s">
        <v>55</v>
      </c>
      <c r="E17" s="16">
        <v>12000</v>
      </c>
      <c r="F17" s="32">
        <v>12000</v>
      </c>
      <c r="G17" s="32">
        <v>12000</v>
      </c>
      <c r="H17" s="32">
        <v>12000</v>
      </c>
      <c r="I17" s="33">
        <v>12000</v>
      </c>
    </row>
    <row r="18" spans="1:10" ht="14.45" customHeight="1" x14ac:dyDescent="0.3">
      <c r="A18" s="41">
        <v>12</v>
      </c>
      <c r="B18" s="6" t="s">
        <v>56</v>
      </c>
      <c r="C18" s="6" t="s">
        <v>77</v>
      </c>
      <c r="D18" s="2" t="s">
        <v>57</v>
      </c>
      <c r="E18" s="16">
        <v>12000</v>
      </c>
      <c r="F18" s="32">
        <v>12000</v>
      </c>
      <c r="G18" s="32">
        <v>12000</v>
      </c>
      <c r="H18" s="32">
        <v>12000</v>
      </c>
      <c r="I18" s="33">
        <v>12000</v>
      </c>
    </row>
    <row r="19" spans="1:10" ht="14.45" customHeight="1" x14ac:dyDescent="0.3">
      <c r="A19" s="41">
        <v>13</v>
      </c>
      <c r="B19" s="6" t="s">
        <v>58</v>
      </c>
      <c r="C19" s="6" t="s">
        <v>59</v>
      </c>
      <c r="D19" s="2" t="s">
        <v>82</v>
      </c>
      <c r="E19" s="16">
        <v>5000</v>
      </c>
      <c r="F19" s="38">
        <v>0</v>
      </c>
      <c r="G19" s="38">
        <v>0</v>
      </c>
      <c r="H19" s="38">
        <v>0</v>
      </c>
      <c r="I19" s="43"/>
    </row>
    <row r="20" spans="1:10" ht="14.45" customHeight="1" x14ac:dyDescent="0.3">
      <c r="A20" s="41">
        <v>14</v>
      </c>
      <c r="B20" s="2" t="s">
        <v>61</v>
      </c>
      <c r="C20" s="2" t="s">
        <v>62</v>
      </c>
      <c r="D20" s="2" t="s">
        <v>83</v>
      </c>
      <c r="E20" s="16">
        <v>1871</v>
      </c>
      <c r="F20" s="32">
        <v>1871</v>
      </c>
      <c r="G20" s="32">
        <v>1871</v>
      </c>
      <c r="H20" s="32">
        <v>1871</v>
      </c>
      <c r="I20" s="33">
        <v>1871</v>
      </c>
    </row>
    <row r="21" spans="1:10" ht="14.45" customHeight="1" x14ac:dyDescent="0.3">
      <c r="A21" s="41">
        <v>15</v>
      </c>
      <c r="B21" s="2" t="s">
        <v>64</v>
      </c>
      <c r="C21" s="2" t="s">
        <v>65</v>
      </c>
      <c r="D21" s="2" t="s">
        <v>66</v>
      </c>
      <c r="E21" s="16">
        <v>5000</v>
      </c>
      <c r="F21" s="32">
        <v>0</v>
      </c>
      <c r="G21" s="32">
        <v>0</v>
      </c>
      <c r="H21" s="32"/>
      <c r="I21" s="33"/>
    </row>
    <row r="22" spans="1:10" ht="14.45" customHeight="1" x14ac:dyDescent="0.3">
      <c r="A22" s="41">
        <v>16</v>
      </c>
      <c r="B22" s="2" t="s">
        <v>69</v>
      </c>
      <c r="C22" s="2" t="s">
        <v>67</v>
      </c>
      <c r="D22" s="2" t="s">
        <v>68</v>
      </c>
      <c r="E22" s="16">
        <v>11250</v>
      </c>
      <c r="F22" s="32">
        <v>11250</v>
      </c>
      <c r="G22" s="32">
        <v>11250</v>
      </c>
      <c r="H22" s="32">
        <v>11250</v>
      </c>
      <c r="I22" s="33">
        <v>11250</v>
      </c>
    </row>
    <row r="23" spans="1:10" ht="14.45" customHeight="1" x14ac:dyDescent="0.3">
      <c r="A23" s="7" t="s">
        <v>25</v>
      </c>
      <c r="B23" s="8"/>
      <c r="C23" s="8"/>
      <c r="D23" s="8"/>
      <c r="E23" s="17">
        <f>SUM(E7:E22)</f>
        <v>197547</v>
      </c>
      <c r="F23" s="34">
        <f>SUM(F7:F22)</f>
        <v>76694</v>
      </c>
      <c r="G23" s="34">
        <f t="shared" ref="G23:I23" si="0">SUM(G7:G22)</f>
        <v>76694</v>
      </c>
      <c r="H23" s="34">
        <f t="shared" si="0"/>
        <v>76694</v>
      </c>
      <c r="I23" s="35">
        <f t="shared" si="0"/>
        <v>76694</v>
      </c>
    </row>
    <row r="24" spans="1:10" ht="14.45" customHeight="1" x14ac:dyDescent="0.3">
      <c r="F24" s="36">
        <f>$E$2-F23</f>
        <v>0</v>
      </c>
      <c r="G24" s="36">
        <f>$E$2-G23</f>
        <v>0</v>
      </c>
      <c r="H24" s="36">
        <f>$E$2-H23</f>
        <v>0</v>
      </c>
      <c r="I24" s="37">
        <f>$E$2-I23</f>
        <v>0</v>
      </c>
      <c r="J24" s="20"/>
    </row>
    <row r="25" spans="1:10" ht="14.45" customHeight="1" x14ac:dyDescent="0.3">
      <c r="F25" s="36"/>
      <c r="G25" s="36"/>
      <c r="H25" s="36"/>
      <c r="I25" s="37"/>
      <c r="J25" s="20"/>
    </row>
    <row r="26" spans="1:10" ht="14.45" customHeight="1" x14ac:dyDescent="0.3">
      <c r="A26" s="15" t="s">
        <v>0</v>
      </c>
      <c r="B26" s="15" t="s">
        <v>1</v>
      </c>
      <c r="C26" t="s">
        <v>6</v>
      </c>
      <c r="D26" t="s">
        <v>2</v>
      </c>
      <c r="E26" s="46" t="s">
        <v>19</v>
      </c>
      <c r="F26" s="45" t="s">
        <v>70</v>
      </c>
      <c r="G26" s="45" t="s">
        <v>71</v>
      </c>
      <c r="H26" s="45" t="s">
        <v>72</v>
      </c>
      <c r="I26" s="15" t="s">
        <v>85</v>
      </c>
    </row>
    <row r="27" spans="1:10" ht="14.45" customHeight="1" x14ac:dyDescent="0.3">
      <c r="A27" s="41">
        <v>2</v>
      </c>
      <c r="B27" s="6" t="s">
        <v>29</v>
      </c>
      <c r="C27" t="s">
        <v>30</v>
      </c>
      <c r="D27" t="s">
        <v>31</v>
      </c>
      <c r="E27" s="47">
        <v>3800</v>
      </c>
      <c r="F27" s="36">
        <v>7</v>
      </c>
      <c r="G27" s="45">
        <v>7</v>
      </c>
      <c r="H27" s="36">
        <v>7</v>
      </c>
      <c r="I27" s="36"/>
    </row>
    <row r="28" spans="1:10" ht="14.45" customHeight="1" x14ac:dyDescent="0.3">
      <c r="A28" s="41">
        <v>3</v>
      </c>
      <c r="B28" s="6" t="s">
        <v>32</v>
      </c>
      <c r="C28" t="s">
        <v>77</v>
      </c>
      <c r="D28" t="s">
        <v>34</v>
      </c>
      <c r="E28" s="47">
        <v>12000</v>
      </c>
      <c r="F28" s="36">
        <v>5</v>
      </c>
      <c r="G28" s="45"/>
      <c r="H28" s="36"/>
      <c r="I28" s="36"/>
    </row>
    <row r="29" spans="1:10" ht="14.45" customHeight="1" x14ac:dyDescent="0.3">
      <c r="A29" s="41">
        <v>5</v>
      </c>
      <c r="B29" s="6" t="s">
        <v>38</v>
      </c>
      <c r="C29" t="s">
        <v>79</v>
      </c>
      <c r="D29" t="s">
        <v>80</v>
      </c>
      <c r="E29" s="47">
        <v>10000</v>
      </c>
      <c r="F29" s="36">
        <v>4</v>
      </c>
      <c r="G29" s="45"/>
      <c r="H29" s="36"/>
      <c r="I29" s="36"/>
    </row>
    <row r="30" spans="1:10" ht="14.45" customHeight="1" x14ac:dyDescent="0.3">
      <c r="A30" s="42">
        <v>6</v>
      </c>
      <c r="B30" s="6" t="s">
        <v>7</v>
      </c>
      <c r="C30" t="s">
        <v>8</v>
      </c>
      <c r="D30" t="s">
        <v>9</v>
      </c>
      <c r="E30" s="47">
        <v>18400</v>
      </c>
      <c r="F30" s="36">
        <v>9</v>
      </c>
      <c r="G30" s="45">
        <v>9</v>
      </c>
      <c r="H30" s="36">
        <v>9</v>
      </c>
      <c r="I30" s="36"/>
    </row>
    <row r="31" spans="1:10" ht="14.45" customHeight="1" x14ac:dyDescent="0.3">
      <c r="A31" s="42">
        <v>8</v>
      </c>
      <c r="B31" s="6" t="s">
        <v>44</v>
      </c>
      <c r="C31" t="s">
        <v>45</v>
      </c>
      <c r="D31" t="s">
        <v>81</v>
      </c>
      <c r="E31" s="47">
        <v>12898</v>
      </c>
      <c r="F31" s="36">
        <v>8</v>
      </c>
      <c r="G31" s="45">
        <v>8</v>
      </c>
      <c r="H31" s="36">
        <v>8</v>
      </c>
      <c r="I31" s="36"/>
    </row>
    <row r="32" spans="1:10" ht="14.45" customHeight="1" x14ac:dyDescent="0.3">
      <c r="A32" s="41">
        <v>11</v>
      </c>
      <c r="B32" s="6" t="s">
        <v>53</v>
      </c>
      <c r="C32" t="s">
        <v>54</v>
      </c>
      <c r="D32" t="s">
        <v>55</v>
      </c>
      <c r="E32" s="47">
        <v>12000</v>
      </c>
      <c r="F32" s="36">
        <v>3</v>
      </c>
      <c r="G32" s="36"/>
      <c r="H32" s="36"/>
      <c r="I32" s="36"/>
    </row>
    <row r="33" spans="1:9" ht="14.45" customHeight="1" x14ac:dyDescent="0.3">
      <c r="A33" s="41">
        <v>12</v>
      </c>
      <c r="B33" s="6" t="s">
        <v>56</v>
      </c>
      <c r="C33" t="s">
        <v>77</v>
      </c>
      <c r="D33" t="s">
        <v>57</v>
      </c>
      <c r="E33" s="47">
        <v>12000</v>
      </c>
      <c r="F33" s="36">
        <v>2</v>
      </c>
      <c r="G33" s="36"/>
      <c r="H33" s="36"/>
      <c r="I33" s="36"/>
    </row>
    <row r="34" spans="1:9" ht="14.45" customHeight="1" x14ac:dyDescent="0.3">
      <c r="A34" s="41">
        <v>14</v>
      </c>
      <c r="B34" s="2" t="s">
        <v>61</v>
      </c>
      <c r="C34" t="s">
        <v>62</v>
      </c>
      <c r="D34" t="s">
        <v>83</v>
      </c>
      <c r="E34" s="47">
        <v>1871</v>
      </c>
      <c r="F34" s="36">
        <v>6</v>
      </c>
      <c r="G34" s="36"/>
      <c r="H34" s="36"/>
      <c r="I34" s="36"/>
    </row>
    <row r="35" spans="1:9" ht="14.45" customHeight="1" x14ac:dyDescent="0.3">
      <c r="A35" s="41">
        <v>16</v>
      </c>
      <c r="B35" s="2" t="s">
        <v>69</v>
      </c>
      <c r="C35" t="s">
        <v>67</v>
      </c>
      <c r="D35" t="s">
        <v>68</v>
      </c>
      <c r="E35" s="47">
        <v>11250</v>
      </c>
      <c r="F35" s="36">
        <v>1</v>
      </c>
      <c r="G35" s="36"/>
      <c r="H35" s="36"/>
      <c r="I35" s="36"/>
    </row>
    <row r="36" spans="1:9" ht="14.45" customHeight="1" x14ac:dyDescent="0.3">
      <c r="A36" t="s">
        <v>25</v>
      </c>
      <c r="E36" s="47">
        <v>197547</v>
      </c>
      <c r="F36" s="44"/>
      <c r="G36" s="44"/>
      <c r="H36" s="44"/>
      <c r="I36" s="44"/>
    </row>
  </sheetData>
  <mergeCells count="1">
    <mergeCell ref="A5:G5"/>
  </mergeCells>
  <pageMargins left="0.7" right="0.7" top="0.75" bottom="0.75" header="0.3" footer="0.3"/>
  <pageSetup paperSize="5" scale="83" pageOrder="overThenDown" orientation="landscape" r:id="rId1"/>
  <headerFooter>
    <oddHeader>&amp;C&amp;A&amp;R&amp;D</oddHeader>
    <oddFooter>&amp;L&amp;F&amp;R&amp;P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75" zoomScaleNormal="75" workbookViewId="0">
      <pane ySplit="6" topLeftCell="A16" activePane="bottomLeft" state="frozen"/>
      <selection pane="bottomLeft" activeCell="F7" sqref="F7:G24"/>
    </sheetView>
  </sheetViews>
  <sheetFormatPr defaultRowHeight="15" x14ac:dyDescent="0.25"/>
  <cols>
    <col min="1" max="1" width="12.5703125" customWidth="1"/>
    <col min="2" max="2" width="31.5703125" bestFit="1" customWidth="1"/>
    <col min="3" max="3" width="9" bestFit="1" customWidth="1"/>
    <col min="4" max="4" width="25" bestFit="1" customWidth="1"/>
    <col min="5" max="5" width="28" customWidth="1"/>
    <col min="6" max="6" width="25.140625" bestFit="1" customWidth="1"/>
    <col min="7" max="7" width="25.7109375" customWidth="1"/>
  </cols>
  <sheetData>
    <row r="1" spans="1:7" ht="28.9" x14ac:dyDescent="0.3">
      <c r="A1" s="1" t="s">
        <v>22</v>
      </c>
      <c r="D1" s="9" t="s">
        <v>5</v>
      </c>
      <c r="E1" s="10" t="s">
        <v>18</v>
      </c>
      <c r="F1" s="10" t="s">
        <v>19</v>
      </c>
      <c r="G1" s="10" t="s">
        <v>21</v>
      </c>
    </row>
    <row r="2" spans="1:7" ht="14.45" x14ac:dyDescent="0.3">
      <c r="A2" s="1" t="s">
        <v>3</v>
      </c>
      <c r="D2" s="11" t="s">
        <v>24</v>
      </c>
      <c r="E2" s="12">
        <v>76694</v>
      </c>
      <c r="F2" s="12">
        <f>F20</f>
        <v>179426</v>
      </c>
      <c r="G2" s="12">
        <f>E2-F2</f>
        <v>-102732</v>
      </c>
    </row>
    <row r="3" spans="1:7" ht="14.45" x14ac:dyDescent="0.3">
      <c r="A3" s="1" t="s">
        <v>4</v>
      </c>
      <c r="D3" s="13" t="s">
        <v>16</v>
      </c>
      <c r="E3" s="12">
        <v>0</v>
      </c>
      <c r="F3" s="12">
        <f>F22</f>
        <v>3000</v>
      </c>
      <c r="G3" s="12">
        <f t="shared" ref="G3:G4" si="0">E3-F3</f>
        <v>-3000</v>
      </c>
    </row>
    <row r="4" spans="1:7" ht="14.45" x14ac:dyDescent="0.3">
      <c r="D4" s="14" t="s">
        <v>17</v>
      </c>
      <c r="E4" s="12">
        <f>SUM(E2:E3)</f>
        <v>76694</v>
      </c>
      <c r="F4" s="12">
        <f>SUM(F2:F3)</f>
        <v>182426</v>
      </c>
      <c r="G4" s="12">
        <f t="shared" si="0"/>
        <v>-105732</v>
      </c>
    </row>
    <row r="5" spans="1:7" ht="18" x14ac:dyDescent="0.3">
      <c r="A5" s="48" t="s">
        <v>23</v>
      </c>
      <c r="B5" s="49"/>
      <c r="C5" s="49"/>
      <c r="D5" s="49"/>
      <c r="E5" s="49"/>
      <c r="F5" s="49"/>
      <c r="G5" s="49"/>
    </row>
    <row r="6" spans="1:7" ht="14.45" x14ac:dyDescent="0.3">
      <c r="A6" s="15" t="s">
        <v>0</v>
      </c>
      <c r="B6" s="15" t="s">
        <v>1</v>
      </c>
      <c r="C6" s="15" t="s">
        <v>5</v>
      </c>
      <c r="D6" s="15" t="s">
        <v>6</v>
      </c>
      <c r="E6" s="15" t="s">
        <v>2</v>
      </c>
      <c r="F6" s="15" t="s">
        <v>19</v>
      </c>
      <c r="G6" s="15" t="s">
        <v>20</v>
      </c>
    </row>
    <row r="7" spans="1:7" ht="100.9" x14ac:dyDescent="0.3">
      <c r="A7" s="5"/>
      <c r="B7" s="6" t="s">
        <v>26</v>
      </c>
      <c r="C7" s="6" t="s">
        <v>24</v>
      </c>
      <c r="D7" s="6" t="s">
        <v>27</v>
      </c>
      <c r="E7" s="6" t="s">
        <v>28</v>
      </c>
      <c r="F7" s="16">
        <v>12500</v>
      </c>
      <c r="G7" s="16"/>
    </row>
    <row r="8" spans="1:7" ht="57.6" x14ac:dyDescent="0.3">
      <c r="A8" s="5"/>
      <c r="B8" s="6" t="s">
        <v>29</v>
      </c>
      <c r="C8" s="6" t="s">
        <v>24</v>
      </c>
      <c r="D8" s="6" t="s">
        <v>30</v>
      </c>
      <c r="E8" s="6" t="s">
        <v>31</v>
      </c>
      <c r="F8" s="16">
        <v>3800</v>
      </c>
      <c r="G8" s="16"/>
    </row>
    <row r="9" spans="1:7" ht="86.45" x14ac:dyDescent="0.3">
      <c r="A9" s="5"/>
      <c r="B9" s="6" t="s">
        <v>32</v>
      </c>
      <c r="C9" s="6" t="s">
        <v>24</v>
      </c>
      <c r="D9" s="6" t="s">
        <v>33</v>
      </c>
      <c r="E9" s="6" t="s">
        <v>34</v>
      </c>
      <c r="F9" s="16">
        <v>12000</v>
      </c>
      <c r="G9" s="16"/>
    </row>
    <row r="10" spans="1:7" ht="144" x14ac:dyDescent="0.3">
      <c r="A10" s="5"/>
      <c r="B10" s="6" t="s">
        <v>35</v>
      </c>
      <c r="C10" s="6" t="s">
        <v>24</v>
      </c>
      <c r="D10" s="6" t="s">
        <v>36</v>
      </c>
      <c r="E10" s="2" t="s">
        <v>37</v>
      </c>
      <c r="F10" s="16">
        <v>30000</v>
      </c>
      <c r="G10" s="16"/>
    </row>
    <row r="11" spans="1:7" ht="100.9" x14ac:dyDescent="0.3">
      <c r="A11" s="5"/>
      <c r="B11" s="6" t="s">
        <v>38</v>
      </c>
      <c r="C11" s="6" t="s">
        <v>24</v>
      </c>
      <c r="D11" s="6" t="s">
        <v>39</v>
      </c>
      <c r="E11" s="2" t="s">
        <v>40</v>
      </c>
      <c r="F11" s="16">
        <v>10000</v>
      </c>
      <c r="G11" s="16"/>
    </row>
    <row r="12" spans="1:7" ht="86.45" x14ac:dyDescent="0.3">
      <c r="A12" s="5"/>
      <c r="B12" s="6" t="s">
        <v>7</v>
      </c>
      <c r="C12" s="6" t="s">
        <v>24</v>
      </c>
      <c r="D12" s="6" t="s">
        <v>8</v>
      </c>
      <c r="E12" s="2" t="s">
        <v>9</v>
      </c>
      <c r="F12" s="16">
        <v>18400</v>
      </c>
      <c r="G12" s="16"/>
    </row>
    <row r="13" spans="1:7" ht="129.6" x14ac:dyDescent="0.3">
      <c r="A13" s="5"/>
      <c r="B13" s="6" t="s">
        <v>41</v>
      </c>
      <c r="C13" s="6" t="s">
        <v>24</v>
      </c>
      <c r="D13" s="6" t="s">
        <v>42</v>
      </c>
      <c r="E13" s="2" t="s">
        <v>43</v>
      </c>
      <c r="F13" s="16">
        <v>16078</v>
      </c>
      <c r="G13" s="16"/>
    </row>
    <row r="14" spans="1:7" ht="129.6" x14ac:dyDescent="0.3">
      <c r="A14" s="5"/>
      <c r="B14" s="6" t="s">
        <v>44</v>
      </c>
      <c r="C14" s="6" t="s">
        <v>24</v>
      </c>
      <c r="D14" s="6" t="s">
        <v>45</v>
      </c>
      <c r="E14" s="2" t="s">
        <v>51</v>
      </c>
      <c r="F14" s="16">
        <v>12898</v>
      </c>
      <c r="G14" s="16"/>
    </row>
    <row r="15" spans="1:7" ht="86.45" x14ac:dyDescent="0.3">
      <c r="A15" s="5"/>
      <c r="B15" s="6" t="s">
        <v>46</v>
      </c>
      <c r="C15" s="6" t="s">
        <v>24</v>
      </c>
      <c r="D15" s="6" t="s">
        <v>47</v>
      </c>
      <c r="E15" s="2" t="s">
        <v>48</v>
      </c>
      <c r="F15" s="16">
        <v>9750</v>
      </c>
      <c r="G15" s="16"/>
    </row>
    <row r="16" spans="1:7" ht="72" x14ac:dyDescent="0.3">
      <c r="A16" s="5"/>
      <c r="B16" s="6" t="s">
        <v>49</v>
      </c>
      <c r="C16" s="6" t="s">
        <v>24</v>
      </c>
      <c r="D16" s="6" t="s">
        <v>50</v>
      </c>
      <c r="E16" s="2" t="s">
        <v>52</v>
      </c>
      <c r="F16" s="16">
        <v>25000</v>
      </c>
      <c r="G16" s="16"/>
    </row>
    <row r="17" spans="1:7" ht="72" x14ac:dyDescent="0.3">
      <c r="A17" s="5"/>
      <c r="B17" s="6" t="s">
        <v>53</v>
      </c>
      <c r="C17" s="6" t="s">
        <v>24</v>
      </c>
      <c r="D17" s="6" t="s">
        <v>54</v>
      </c>
      <c r="E17" s="2" t="s">
        <v>55</v>
      </c>
      <c r="F17" s="16">
        <v>12000</v>
      </c>
      <c r="G17" s="16"/>
    </row>
    <row r="18" spans="1:7" ht="43.15" x14ac:dyDescent="0.3">
      <c r="A18" s="5"/>
      <c r="B18" s="6" t="s">
        <v>56</v>
      </c>
      <c r="C18" s="6" t="s">
        <v>24</v>
      </c>
      <c r="D18" s="6" t="s">
        <v>33</v>
      </c>
      <c r="E18" s="2" t="s">
        <v>57</v>
      </c>
      <c r="F18" s="16">
        <v>12000</v>
      </c>
      <c r="G18" s="16"/>
    </row>
    <row r="19" spans="1:7" ht="86.45" x14ac:dyDescent="0.3">
      <c r="A19" s="5"/>
      <c r="B19" s="6" t="s">
        <v>58</v>
      </c>
      <c r="C19" s="6" t="s">
        <v>24</v>
      </c>
      <c r="D19" s="6" t="s">
        <v>59</v>
      </c>
      <c r="E19" s="2" t="s">
        <v>60</v>
      </c>
      <c r="F19" s="16">
        <v>5000</v>
      </c>
      <c r="G19" s="16"/>
    </row>
    <row r="20" spans="1:7" ht="14.45" x14ac:dyDescent="0.3">
      <c r="A20" s="7" t="s">
        <v>25</v>
      </c>
      <c r="B20" s="8"/>
      <c r="C20" s="8"/>
      <c r="D20" s="8"/>
      <c r="E20" s="8"/>
      <c r="F20" s="17">
        <f>SUM(F7:F19)</f>
        <v>179426</v>
      </c>
      <c r="G20" s="17"/>
    </row>
    <row r="21" spans="1:7" ht="57.6" x14ac:dyDescent="0.3">
      <c r="A21" s="5"/>
      <c r="B21" s="6" t="s">
        <v>10</v>
      </c>
      <c r="C21" s="6" t="s">
        <v>11</v>
      </c>
      <c r="D21" s="6" t="s">
        <v>12</v>
      </c>
      <c r="E21" s="6" t="s">
        <v>13</v>
      </c>
      <c r="F21" s="16">
        <v>3000</v>
      </c>
      <c r="G21" s="16"/>
    </row>
    <row r="22" spans="1:7" ht="28.9" x14ac:dyDescent="0.3">
      <c r="A22" s="7" t="s">
        <v>15</v>
      </c>
      <c r="B22" s="8"/>
      <c r="C22" s="8"/>
      <c r="D22" s="8"/>
      <c r="E22" s="8"/>
      <c r="F22" s="17">
        <f>SUM(F21:F21)</f>
        <v>3000</v>
      </c>
      <c r="G22" s="17">
        <f>SUM(G21:G21)</f>
        <v>0</v>
      </c>
    </row>
    <row r="23" spans="1:7" ht="14.45" x14ac:dyDescent="0.3">
      <c r="A23" s="5"/>
      <c r="B23" s="6"/>
      <c r="C23" s="6"/>
      <c r="D23" s="6"/>
      <c r="E23" s="6"/>
      <c r="F23" s="16"/>
      <c r="G23" s="16"/>
    </row>
    <row r="24" spans="1:7" ht="14.45" x14ac:dyDescent="0.3">
      <c r="A24" s="3" t="s">
        <v>14</v>
      </c>
      <c r="B24" s="4"/>
      <c r="C24" s="4"/>
      <c r="D24" s="4"/>
      <c r="E24" s="4"/>
      <c r="F24" s="18">
        <f>SUM(F22,F20)</f>
        <v>182426</v>
      </c>
      <c r="G24" s="18">
        <f>SUM(G22,G20)</f>
        <v>0</v>
      </c>
    </row>
  </sheetData>
  <mergeCells count="1">
    <mergeCell ref="A5:G5"/>
  </mergeCells>
  <pageMargins left="0.7" right="0.7" top="0.75" bottom="0.75" header="0.3" footer="0.3"/>
  <pageSetup paperSize="5" pageOrder="overThenDown" orientation="landscape" r:id="rId1"/>
  <headerFooter>
    <oddHeader>&amp;C&amp;A&amp;R&amp;D</oddHeader>
    <oddFooter>&amp;L&amp;F&amp;R&amp;P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zoomScale="75" zoomScaleNormal="75" workbookViewId="0">
      <pane ySplit="6" topLeftCell="A7" activePane="bottomLeft" state="frozen"/>
      <selection pane="bottomLeft" activeCell="F7" sqref="F7:G14"/>
    </sheetView>
  </sheetViews>
  <sheetFormatPr defaultRowHeight="15" x14ac:dyDescent="0.25"/>
  <cols>
    <col min="1" max="1" width="12.5703125" customWidth="1"/>
    <col min="2" max="2" width="31.5703125" bestFit="1" customWidth="1"/>
    <col min="3" max="3" width="9" bestFit="1" customWidth="1"/>
    <col min="4" max="4" width="25" bestFit="1" customWidth="1"/>
    <col min="5" max="5" width="28" customWidth="1"/>
    <col min="6" max="6" width="25.140625" bestFit="1" customWidth="1"/>
    <col min="7" max="7" width="25.7109375" customWidth="1"/>
  </cols>
  <sheetData>
    <row r="1" spans="1:7" ht="28.9" x14ac:dyDescent="0.3">
      <c r="A1" s="1" t="s">
        <v>22</v>
      </c>
      <c r="D1" s="9" t="s">
        <v>5</v>
      </c>
      <c r="E1" s="10" t="s">
        <v>18</v>
      </c>
      <c r="F1" s="10" t="s">
        <v>19</v>
      </c>
      <c r="G1" s="10" t="s">
        <v>21</v>
      </c>
    </row>
    <row r="2" spans="1:7" ht="14.45" x14ac:dyDescent="0.3">
      <c r="A2" s="1" t="s">
        <v>3</v>
      </c>
      <c r="D2" s="11" t="s">
        <v>24</v>
      </c>
      <c r="E2" s="12">
        <v>76694</v>
      </c>
      <c r="F2" s="12">
        <f>F10</f>
        <v>18121</v>
      </c>
      <c r="G2" s="12">
        <f>E2-F2</f>
        <v>58573</v>
      </c>
    </row>
    <row r="3" spans="1:7" ht="14.45" x14ac:dyDescent="0.3">
      <c r="A3" s="1" t="s">
        <v>4</v>
      </c>
      <c r="D3" s="13" t="s">
        <v>16</v>
      </c>
      <c r="E3" s="12">
        <v>0</v>
      </c>
      <c r="F3" s="12">
        <f>F12</f>
        <v>0</v>
      </c>
      <c r="G3" s="12">
        <f t="shared" ref="G3:G4" si="0">E3-F3</f>
        <v>0</v>
      </c>
    </row>
    <row r="4" spans="1:7" ht="14.45" x14ac:dyDescent="0.3">
      <c r="D4" s="14" t="s">
        <v>17</v>
      </c>
      <c r="E4" s="12">
        <f>SUM(E2:E3)</f>
        <v>76694</v>
      </c>
      <c r="F4" s="12">
        <f>SUM(F2:F3)</f>
        <v>18121</v>
      </c>
      <c r="G4" s="12">
        <f t="shared" si="0"/>
        <v>58573</v>
      </c>
    </row>
    <row r="5" spans="1:7" ht="18" x14ac:dyDescent="0.3">
      <c r="A5" s="48" t="s">
        <v>23</v>
      </c>
      <c r="B5" s="49"/>
      <c r="C5" s="49"/>
      <c r="D5" s="49"/>
      <c r="E5" s="49"/>
      <c r="F5" s="49"/>
      <c r="G5" s="49"/>
    </row>
    <row r="6" spans="1:7" ht="14.45" x14ac:dyDescent="0.3">
      <c r="A6" s="15" t="s">
        <v>0</v>
      </c>
      <c r="B6" s="15" t="s">
        <v>1</v>
      </c>
      <c r="C6" s="15" t="s">
        <v>5</v>
      </c>
      <c r="D6" s="15" t="s">
        <v>6</v>
      </c>
      <c r="E6" s="15" t="s">
        <v>2</v>
      </c>
      <c r="F6" s="15" t="s">
        <v>19</v>
      </c>
      <c r="G6" s="15" t="s">
        <v>20</v>
      </c>
    </row>
    <row r="7" spans="1:7" ht="129.6" x14ac:dyDescent="0.3">
      <c r="A7" s="5"/>
      <c r="B7" s="2" t="s">
        <v>61</v>
      </c>
      <c r="C7" s="6" t="s">
        <v>24</v>
      </c>
      <c r="D7" s="2" t="s">
        <v>62</v>
      </c>
      <c r="E7" s="2" t="s">
        <v>63</v>
      </c>
      <c r="F7" s="16">
        <v>1871</v>
      </c>
      <c r="G7" s="16"/>
    </row>
    <row r="8" spans="1:7" ht="100.9" x14ac:dyDescent="0.3">
      <c r="A8" s="5"/>
      <c r="B8" s="2" t="s">
        <v>64</v>
      </c>
      <c r="C8" s="6" t="s">
        <v>24</v>
      </c>
      <c r="D8" s="2" t="s">
        <v>65</v>
      </c>
      <c r="E8" s="2" t="s">
        <v>66</v>
      </c>
      <c r="F8" s="16">
        <v>5000</v>
      </c>
      <c r="G8" s="16"/>
    </row>
    <row r="9" spans="1:7" ht="129.6" x14ac:dyDescent="0.3">
      <c r="A9" s="5"/>
      <c r="B9" s="2" t="s">
        <v>69</v>
      </c>
      <c r="C9" s="6" t="s">
        <v>24</v>
      </c>
      <c r="D9" s="2" t="s">
        <v>67</v>
      </c>
      <c r="E9" s="2" t="s">
        <v>68</v>
      </c>
      <c r="F9" s="16">
        <v>11250</v>
      </c>
      <c r="G9" s="16"/>
    </row>
    <row r="10" spans="1:7" ht="14.45" x14ac:dyDescent="0.3">
      <c r="A10" s="7" t="s">
        <v>25</v>
      </c>
      <c r="B10" s="8"/>
      <c r="C10" s="8"/>
      <c r="D10" s="8"/>
      <c r="E10" s="8"/>
      <c r="F10" s="17">
        <f>SUM(F7:F9)</f>
        <v>18121</v>
      </c>
      <c r="G10" s="17"/>
    </row>
    <row r="11" spans="1:7" ht="14.45" x14ac:dyDescent="0.3">
      <c r="A11" s="5"/>
      <c r="B11" s="6"/>
      <c r="C11" s="6"/>
      <c r="D11" s="6"/>
      <c r="E11" s="6"/>
      <c r="F11" s="16">
        <v>0</v>
      </c>
      <c r="G11" s="16"/>
    </row>
    <row r="12" spans="1:7" ht="28.9" x14ac:dyDescent="0.3">
      <c r="A12" s="7" t="s">
        <v>15</v>
      </c>
      <c r="B12" s="8"/>
      <c r="C12" s="8"/>
      <c r="D12" s="8"/>
      <c r="E12" s="8"/>
      <c r="F12" s="17">
        <f>SUM(F11:F11)</f>
        <v>0</v>
      </c>
      <c r="G12" s="17">
        <f>SUM(G11:G11)</f>
        <v>0</v>
      </c>
    </row>
    <row r="13" spans="1:7" ht="14.45" x14ac:dyDescent="0.3">
      <c r="A13" s="5"/>
      <c r="B13" s="6"/>
      <c r="C13" s="6"/>
      <c r="D13" s="6"/>
      <c r="E13" s="6"/>
      <c r="F13" s="16"/>
      <c r="G13" s="16"/>
    </row>
    <row r="14" spans="1:7" ht="14.45" x14ac:dyDescent="0.3">
      <c r="A14" s="3" t="s">
        <v>14</v>
      </c>
      <c r="B14" s="4"/>
      <c r="C14" s="4"/>
      <c r="D14" s="4"/>
      <c r="E14" s="4"/>
      <c r="F14" s="18">
        <f>SUM(F12,F10)</f>
        <v>18121</v>
      </c>
      <c r="G14" s="18">
        <f>SUM(G12,G10)</f>
        <v>0</v>
      </c>
    </row>
  </sheetData>
  <mergeCells count="1">
    <mergeCell ref="A5:G5"/>
  </mergeCells>
  <pageMargins left="0.7" right="0.7" top="0.75" bottom="0.75" header="0.3" footer="0.3"/>
  <pageSetup paperSize="5" pageOrder="overThenDown" orientation="landscape" r:id="rId1"/>
  <headerFooter>
    <oddHeader>&amp;C&amp;A&amp;R&amp;D</oddHeader>
    <oddFooter>&amp;L&amp;F&amp;R&amp;P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All Projects</vt:lpstr>
      <vt:lpstr>All Projects Overhead</vt:lpstr>
      <vt:lpstr>2014 Projects</vt:lpstr>
      <vt:lpstr>2013 Projects</vt:lpstr>
      <vt:lpstr>'2013 Projects'!Print_Titles</vt:lpstr>
      <vt:lpstr>'2014 Projects'!Print_Titles</vt:lpstr>
      <vt:lpstr>'All Projects'!Print_Titles</vt:lpstr>
      <vt:lpstr>'All Projects Overhead'!Print_Titles</vt:lpstr>
    </vt:vector>
  </TitlesOfParts>
  <Company>Forest Service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USDA Forest Service</dc:creator>
  <cp:lastModifiedBy>USDA Forest Service</cp:lastModifiedBy>
  <cp:lastPrinted>2014-02-25T19:32:56Z</cp:lastPrinted>
  <dcterms:created xsi:type="dcterms:W3CDTF">2013-07-10T19:46:34Z</dcterms:created>
  <dcterms:modified xsi:type="dcterms:W3CDTF">2014-02-26T18:18:25Z</dcterms:modified>
</cp:coreProperties>
</file>