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04"/>
  <workbookPr/>
  <mc:AlternateContent xmlns:mc="http://schemas.openxmlformats.org/markup-compatibility/2006">
    <mc:Choice Requires="x15">
      <x15ac:absPath xmlns:x15ac="http://schemas.microsoft.com/office/spreadsheetml/2010/11/ac" url="https://usdagcc.sharepoint.com/sites/fs-r01-fpr/Forest Planning  Working Documents/Flathead SCC/Flathead Wolverine Eval Dec 2020/"/>
    </mc:Choice>
  </mc:AlternateContent>
  <xr:revisionPtr revIDLastSave="0" documentId="8_{D98F2497-1C3E-4DAE-81B9-943D82147F1F}" xr6:coauthVersionLast="46" xr6:coauthVersionMax="46" xr10:uidLastSave="{00000000-0000-0000-0000-000000000000}"/>
  <bookViews>
    <workbookView xWindow="-27660" yWindow="1710" windowWidth="27120" windowHeight="12255" tabRatio="742" firstSheet="2" activeTab="2" xr2:uid="{00000000-000D-0000-FFFF-FFFF00000000}"/>
  </bookViews>
  <sheets>
    <sheet name="Conservation Categories" sheetId="3" r:id="rId1"/>
    <sheet name="Acronyms" sheetId="17" r:id="rId2"/>
    <sheet name="Terrestrial Animal Evaluations" sheetId="1" r:id="rId3"/>
    <sheet name="Wolverine" sheetId="15" r:id="rId4"/>
    <sheet name="Response to WO Instructions " sheetId="13" r:id="rId5"/>
    <sheet name="Fisher 1 (Occurrence &amp; Surveys)" sheetId="4" r:id="rId6"/>
    <sheet name="Fisher 2 (Habitat Analysis)" sheetId="8" r:id="rId7"/>
    <sheet name="Harlequin Duck 1 (Monitoring)" sheetId="9" r:id="rId8"/>
    <sheet name="Harlequin Duck 2 (Data Sources)" sheetId="10" r:id="rId9"/>
    <sheet name="Bighorn Sheep Range Map" sheetId="12" r:id="rId10"/>
  </sheets>
  <definedNames>
    <definedName name="_xlnm._FilterDatabase" localSheetId="2" hidden="1">'Terrestrial Animal Evaluations'!$A$1:$M$44</definedName>
    <definedName name="_xlnm._FilterDatabase" localSheetId="3" hidden="1">Wolverine!$A$1:$M$2</definedName>
    <definedName name="_xlnm.Print_Area" localSheetId="0">Table3[#All]</definedName>
    <definedName name="_xlnm.Print_Area" localSheetId="6">'Fisher 2 (Habitat Analysis)'!$A$1:$K$37</definedName>
    <definedName name="_xlnm.Print_Area" localSheetId="7">'Harlequin Duck 1 (Monitoring)'!$A$1:$AA$45</definedName>
    <definedName name="_xlnm.Print_Area" localSheetId="8">'Harlequin Duck 2 (Data Sources)'!$A$1:$F$26</definedName>
    <definedName name="_xlnm.Print_Area" localSheetId="2">'Terrestrial Animal Evaluations'!$A$1:$M$44</definedName>
    <definedName name="_xlnm.Print_Area" localSheetId="3">Wolverine!$A$1:$M$2</definedName>
    <definedName name="_xlnm.Print_Titles" localSheetId="7">'Harlequin Duck 1 (Monitoring)'!$1:$2</definedName>
    <definedName name="_xlnm.Print_Titles" localSheetId="8">'Harlequin Duck 2 (Data Sources)'!$1:$2</definedName>
    <definedName name="_xlnm.Print_Titles" localSheetId="2">'Terrestrial Animal Evaluations'!$1:$1</definedName>
    <definedName name="_xlnm.Print_Titles" localSheetId="3">Wolverine!$1:$1</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4" i="9" l="1"/>
  <c r="Z24" i="9" s="1"/>
  <c r="X24" i="9"/>
  <c r="Y23" i="9"/>
  <c r="X23" i="9"/>
  <c r="Z22" i="9"/>
  <c r="Y22" i="9"/>
  <c r="X22" i="9"/>
  <c r="Y21" i="9"/>
  <c r="X21" i="9"/>
  <c r="Y20" i="9"/>
  <c r="X20" i="9"/>
  <c r="Y19" i="9"/>
  <c r="X19" i="9"/>
  <c r="Y18" i="9"/>
  <c r="Z18" i="9" s="1"/>
  <c r="X18" i="9"/>
  <c r="Y17" i="9"/>
  <c r="Z17" i="9" s="1"/>
  <c r="X17" i="9"/>
  <c r="Y16" i="9"/>
  <c r="X16" i="9"/>
  <c r="Y15" i="9"/>
  <c r="Z15" i="9" s="1"/>
  <c r="X15" i="9"/>
  <c r="Y14" i="9"/>
  <c r="Z14" i="9" s="1"/>
  <c r="X14" i="9"/>
  <c r="Y13" i="9"/>
  <c r="Z13" i="9" s="1"/>
  <c r="X13" i="9"/>
  <c r="Y12" i="9"/>
  <c r="X12" i="9"/>
  <c r="Y11" i="9"/>
  <c r="X11" i="9"/>
  <c r="Y10" i="9"/>
  <c r="Z10" i="9" s="1"/>
  <c r="X10" i="9"/>
  <c r="Y9" i="9"/>
  <c r="Z9" i="9" s="1"/>
  <c r="X9" i="9"/>
  <c r="Y8" i="9"/>
  <c r="X8" i="9"/>
  <c r="Y7" i="9"/>
  <c r="X7" i="9"/>
  <c r="Y6" i="9"/>
  <c r="Z6" i="9" s="1"/>
  <c r="X6" i="9"/>
  <c r="Y5" i="9"/>
  <c r="X5" i="9"/>
  <c r="Y4" i="9"/>
  <c r="K34" i="9" s="1"/>
  <c r="X4" i="9"/>
  <c r="Z5" i="9" l="1"/>
  <c r="Z12" i="9"/>
  <c r="Z19" i="9"/>
  <c r="Z21" i="9"/>
  <c r="Z8" i="9"/>
  <c r="X26" i="9"/>
  <c r="Z7" i="9"/>
  <c r="Z16" i="9"/>
  <c r="Z23" i="9"/>
  <c r="Z11" i="9"/>
  <c r="Z20" i="9"/>
  <c r="K35" i="9"/>
  <c r="Y26" i="9"/>
  <c r="K33" i="9"/>
  <c r="Z4" i="9"/>
  <c r="K37" i="9" l="1"/>
  <c r="K36" i="9"/>
  <c r="F36" i="8"/>
  <c r="B36" i="8"/>
  <c r="G35" i="8"/>
  <c r="H35" i="8" s="1"/>
  <c r="C35" i="8"/>
  <c r="D35" i="8" s="1"/>
  <c r="G34" i="8"/>
  <c r="H34" i="8" s="1"/>
  <c r="C34" i="8"/>
  <c r="D34" i="8" s="1"/>
  <c r="G33" i="8"/>
  <c r="H33" i="8" s="1"/>
  <c r="C33" i="8"/>
  <c r="D33" i="8" s="1"/>
  <c r="G32" i="8"/>
  <c r="H32" i="8" s="1"/>
  <c r="C32" i="8"/>
  <c r="D32" i="8" s="1"/>
  <c r="G31" i="8"/>
  <c r="H31" i="8" s="1"/>
  <c r="C31" i="8"/>
  <c r="D31" i="8" s="1"/>
  <c r="A26" i="8"/>
  <c r="C24" i="8"/>
  <c r="E24" i="8" s="1"/>
  <c r="G24" i="8" s="1"/>
  <c r="E23" i="8"/>
  <c r="G23" i="8" s="1"/>
  <c r="H23" i="8" s="1"/>
  <c r="E22" i="8"/>
  <c r="G22" i="8" s="1"/>
  <c r="E21" i="8"/>
  <c r="G21" i="8" s="1"/>
  <c r="E20" i="8"/>
  <c r="G20" i="8" s="1"/>
  <c r="H20" i="8" s="1"/>
  <c r="E19" i="8"/>
  <c r="G19" i="8" s="1"/>
  <c r="H19" i="8" s="1"/>
  <c r="C16" i="8"/>
  <c r="E16" i="8" s="1"/>
  <c r="G16" i="8" s="1"/>
  <c r="E15" i="8"/>
  <c r="G15" i="8" s="1"/>
  <c r="E14" i="8"/>
  <c r="G14" i="8" s="1"/>
  <c r="E13" i="8"/>
  <c r="G13" i="8" s="1"/>
  <c r="E12" i="8"/>
  <c r="G12" i="8" s="1"/>
  <c r="E11" i="8"/>
  <c r="G11" i="8" s="1"/>
  <c r="E7" i="8"/>
  <c r="G7" i="8" s="1"/>
  <c r="F6" i="8"/>
  <c r="H6" i="8" s="1"/>
  <c r="E6" i="8"/>
  <c r="G6" i="8" s="1"/>
  <c r="H21" i="8" l="1"/>
  <c r="E25" i="8"/>
  <c r="G25" i="8" s="1"/>
  <c r="H13" i="8"/>
  <c r="H22" i="8"/>
  <c r="H36" i="8"/>
  <c r="I31" i="8" s="1"/>
  <c r="H11" i="8"/>
  <c r="H14" i="8"/>
  <c r="H15" i="8"/>
  <c r="H12" i="8"/>
  <c r="D36" i="8"/>
  <c r="E32" i="8" s="1"/>
  <c r="E34" i="8" l="1"/>
  <c r="E31" i="8"/>
  <c r="E33" i="8"/>
  <c r="E35" i="8"/>
  <c r="I35" i="8"/>
  <c r="I34" i="8"/>
  <c r="I33" i="8"/>
  <c r="I32" i="8"/>
</calcChain>
</file>

<file path=xl/sharedStrings.xml><?xml version="1.0" encoding="utf-8"?>
<sst xmlns="http://schemas.openxmlformats.org/spreadsheetml/2006/main" count="1424" uniqueCount="597">
  <si>
    <t>Conservation Category</t>
  </si>
  <si>
    <t>Definition</t>
  </si>
  <si>
    <t>G1</t>
  </si>
  <si>
    <t xml:space="preserve">NatureServe global rank 1: At high risk because of extremely limited and/or rapidly declining population numbers, range and/or habitat, making it highly vulnerable to global extinction. </t>
  </si>
  <si>
    <t>G2</t>
  </si>
  <si>
    <t xml:space="preserve">NatureServe global rank 2: At risk because of very limited and/or potentially declining population numbers, range and/or habitat, making it vulnerable to global extinction. </t>
  </si>
  <si>
    <t>G3</t>
  </si>
  <si>
    <t>NatureServe global rank 3: Potentially at risk because of limited and/or declining numbers, range and/or habitat, even though it may be abundant in some areas.</t>
  </si>
  <si>
    <t>S1</t>
  </si>
  <si>
    <t xml:space="preserve">MNHP state rank 1: At high risk because of extremely limited and/or rapidly declining population numbers, range and/or habitat, making it highly vulnerable to extirpation in the state. </t>
  </si>
  <si>
    <t>S2</t>
  </si>
  <si>
    <t xml:space="preserve">MNHP State rank 2: At risk because of very limited and/or potentially declining population numbers, range and/or habitat, making it vulnerable to extirpation in the state. </t>
  </si>
  <si>
    <t>RFSS</t>
  </si>
  <si>
    <t>Regional Forester Sensitive Species</t>
  </si>
  <si>
    <t>DM</t>
  </si>
  <si>
    <t>Delisted (removed) from the Endangered Species Act list within the last five years, or delisted and still monitored by the regulatory agency</t>
  </si>
  <si>
    <t>PP</t>
  </si>
  <si>
    <t>Positive “90-day finding” made by the US Fish and Wildlife Service in response to federal listing petition</t>
  </si>
  <si>
    <t>TC</t>
  </si>
  <si>
    <t>Tribal concern</t>
  </si>
  <si>
    <t xml:space="preserve">LC </t>
  </si>
  <si>
    <t>Local concern (as indicated by public comments, local biologists, or local groups or individuals with scientific expertise)</t>
  </si>
  <si>
    <t>Acronym</t>
  </si>
  <si>
    <t>Expansion</t>
  </si>
  <si>
    <t>BBS</t>
  </si>
  <si>
    <t>Breeding Bird Survey</t>
  </si>
  <si>
    <t>BCR</t>
  </si>
  <si>
    <t>Bird Conservation Region</t>
  </si>
  <si>
    <t>CI</t>
  </si>
  <si>
    <t>Confidence intervals</t>
  </si>
  <si>
    <t>ESA</t>
  </si>
  <si>
    <t>Endangered Species Act</t>
  </si>
  <si>
    <t>FNF</t>
  </si>
  <si>
    <t>Flathead National Forest</t>
  </si>
  <si>
    <t>GA</t>
  </si>
  <si>
    <t xml:space="preserve">Geographic Area </t>
  </si>
  <si>
    <t>GIS</t>
  </si>
  <si>
    <t>Geographic Information System</t>
  </si>
  <si>
    <t>HLC</t>
  </si>
  <si>
    <t>Helena and Lewis &amp; Clark National Forest</t>
  </si>
  <si>
    <t>IMBCR</t>
  </si>
  <si>
    <t>Integrated Bird Monitoring in the Bird Conservation Regions</t>
  </si>
  <si>
    <t>IRA</t>
  </si>
  <si>
    <t>Inventoried roadless area</t>
  </si>
  <si>
    <t>LC</t>
  </si>
  <si>
    <t>Local Concern</t>
  </si>
  <si>
    <t>MBEWG</t>
  </si>
  <si>
    <t>Montana Bald Eagle Working Group</t>
  </si>
  <si>
    <t>MNHP</t>
  </si>
  <si>
    <t>Montana Natural Heritage Program</t>
  </si>
  <si>
    <t>MFWP</t>
  </si>
  <si>
    <t>Montana Fish Wildlife and Parks</t>
  </si>
  <si>
    <t>N/A</t>
  </si>
  <si>
    <t>Not Applicable</t>
  </si>
  <si>
    <t>NCDE</t>
  </si>
  <si>
    <t>Northern Continental Divide Ecosystem</t>
  </si>
  <si>
    <t>NF</t>
  </si>
  <si>
    <t xml:space="preserve">National Forest  </t>
  </si>
  <si>
    <t>NFS</t>
  </si>
  <si>
    <t>National Forest System</t>
  </si>
  <si>
    <t>NRMRA</t>
  </si>
  <si>
    <t>Northern Rocky Mountain Recovery Area (Wolf)</t>
  </si>
  <si>
    <t>NRV</t>
  </si>
  <si>
    <t>Natural range of variability</t>
  </si>
  <si>
    <t>PIBO</t>
  </si>
  <si>
    <t>Pacific fish - Inland fish Biological Opinion</t>
  </si>
  <si>
    <t>RMADC</t>
  </si>
  <si>
    <t>Rocky Mountain Avian Data Center</t>
  </si>
  <si>
    <t>Tribal Concern</t>
  </si>
  <si>
    <t>USFWS</t>
  </si>
  <si>
    <t>US Fish and Wildlife Service</t>
  </si>
  <si>
    <t>USGS</t>
  </si>
  <si>
    <t>US Geological Survey</t>
  </si>
  <si>
    <t xml:space="preserve">Terrestrial Animals Evaluated for Species of Conservation Concern - 
For the Flathead National Forest  Revised Forest Plan and Final Environmental Impact Statement </t>
  </si>
  <si>
    <t>Conservation Categories</t>
  </si>
  <si>
    <t>Is the species native and known to occur in the plan area?</t>
  </si>
  <si>
    <t>Distribution and Abundance in the Plan Area</t>
  </si>
  <si>
    <t>Population Trend in the Plan Area</t>
  </si>
  <si>
    <t>Habitat Description</t>
  </si>
  <si>
    <t>Habitat Trend in the Plan Area</t>
  </si>
  <si>
    <t>Relevant Life History Traits &amp; Other Information</t>
  </si>
  <si>
    <t>Relevant Threats to Populations Using the Plan Area</t>
  </si>
  <si>
    <t>Is there sufficient scientific information available to determine if there is substantial concern for long-term persistence in the plan area?</t>
  </si>
  <si>
    <t>Is this species identified as an SCC for the Revised Forest Plan and FEIS?</t>
  </si>
  <si>
    <t>Rationale for SCC Determination</t>
  </si>
  <si>
    <t>Best Available Scientific Information</t>
  </si>
  <si>
    <t>A millipede
(Endopus parvipes)</t>
  </si>
  <si>
    <t>G1G3, S1S3</t>
  </si>
  <si>
    <t>No; two historic MNHP observations were in 1965, more than 50 years ago. It is unknown whether the species still occurs in the plan area. There is also taxonomic uncertainty, and this may not be a valid species (MNHP 2018).</t>
  </si>
  <si>
    <t xml:space="preserve">Very low survey effort has been conducted for this Montana endemic. Known from 1 general area (2 sites) within Mission Mountain Wilderness Area. </t>
  </si>
  <si>
    <t>Unknown</t>
  </si>
  <si>
    <t>Downed woody material in moist conifer forests (MNHP 2018).</t>
  </si>
  <si>
    <t>None reported by MNHP, but widespread severe fire could cause reductions in forest debris. Historic observations were only known within designated Wilderness Area.</t>
  </si>
  <si>
    <t>No</t>
  </si>
  <si>
    <t xml:space="preserve">Species is not known to occur in plan area, as it has not been observed since 1965. No threats in the location of historic observations (designated wilderness). Insufficient information on other aspects; no description available of habitat, abundance, trends, life history, or threats. Also no justification provided for NatureServe and MNHP ranks. 
</t>
  </si>
  <si>
    <t>MNHP observation records
MNHP and MFWP 2016. A Millipede — Endopus parvipes.  Montana Field Guide.  Accessed from http://FieldGuide.mt.gov/speciesDetail.aspx?elcode=ITUNI91010</t>
  </si>
  <si>
    <t>A millipede
(Lophomus laxus)</t>
  </si>
  <si>
    <t xml:space="preserve">No. Documented within outer boundary of FNF but not on NFS lands. (MNHP species observation records)
</t>
  </si>
  <si>
    <t xml:space="preserve">N/A </t>
  </si>
  <si>
    <t>Yes</t>
  </si>
  <si>
    <t>Not known to occur in the plan area</t>
  </si>
  <si>
    <t>MNHP species observation records</t>
  </si>
  <si>
    <t>A millipede
(Orophe cabinetus)</t>
  </si>
  <si>
    <t xml:space="preserve">No; One MNHP observation record on non-federal land within outer Forest boundary
</t>
  </si>
  <si>
    <t>Alpine Mountainsnail
(Oreohelix alpina)</t>
  </si>
  <si>
    <t>G1, S1</t>
  </si>
  <si>
    <t xml:space="preserve">Very low survey effort has been conducted for this Montana endemic. 4 sites in 2 general locations are known in plan area; all are in designated Wilderness or inventoried roadless areas. The species was relatively abundant at some locations within sites of occurrence (Elrod 1902 and Hendricks 1998 in Hendricks 2003) but no population estimates are available in plan area or elsewhere. According to MNHP and MFWP (2015), other sites are likely to exist in all mountain ranges currently known to be occupied, and the Bob Marshall Wilderness is particularly promising for additional populations.  
</t>
  </si>
  <si>
    <t>Population trend unknown. Difficult access, detection and identification  discourages effective monitoring.</t>
  </si>
  <si>
    <t>Open limestone talus slopes at high elevations near and above treeline.</t>
  </si>
  <si>
    <t xml:space="preserve">Habitat likely stable.  Talus habitat is harsh but no stressors exist to change it quickly; talus is subject to slow or infrequent geologic and climatic forces such as weathering, avalanches and other mass movements that would likely maintain open talus conditions for many more years. </t>
  </si>
  <si>
    <t>Snails have inherently limited dispersal ability but this species is hermaphroditic (MNHP and MFWP 2015), which increases probability of encountering suitable mates and maintaining genetic diversity (Ghiselin 1969).</t>
  </si>
  <si>
    <t xml:space="preserve">None. Talus habitat is geologically stable and changes little over very long periods of time (i.e., talus remains as talus rather than transitioning to forest). No threats from land use practices primarily because talus is not actively managed, also because known sites are within designated Wilderness or inventoried roadless areas. No specific information on potential effects of climate change to this species, although Hendricks (2003) speculated without disclosing a line of logic that this may be a threat (Hendricks 2003). Presumably it could be due to shrinking alpine conditions over time as conifers migrate upward in elevation, but given this species' strong association with talus habitats where trees do not readily grow, the likelihood of this is low over anything but very long (geologic) time periods. There is no data on temperature or moisture regimes preferred by this species, so that was not considered a plausible reason why climate change might affect it. </t>
  </si>
  <si>
    <t>The species is secure in the plan area; threats are not present in or relevant to the plan area (habitat is geologically stable, and lies within Wilderness and inventoried roadless areas)</t>
  </si>
  <si>
    <t xml:space="preserve">MNHP species observation records.
MNHP and MFWP. 2015.  Alpine Mountainsnail — Oreohelix alpina.  Montana Field Guide.  Montana Natural Heritage Program.  accessed from http://FieldGuide.mt.gov/speciesDetail.aspx?elcode=IMGASB5010
Ghiselin, M. 1969. The evolution of hermaphroditism among animals. The Quarterly Review of Biology 44:2, pp. 189-208.
Hendricks, P. 2003. Status and conservation management of terrestrial mollusks of special concern in Montana. Unpublished report prepared for the U.S. Forest Service. Montana Natural Heritage Program, Helena, Montana. 67 pp. + appendices.
Solem, G.A. 2017. Gastropod. Encyclopedia Britannica. Accessed from https://www.britannica.com/animal/gastropod/
</t>
  </si>
  <si>
    <t>American Peregrine Falcon
(Falco peregrinus anatum)</t>
  </si>
  <si>
    <t>As of 2015, there are 13 reported breeding territories within the Forest boundary. This includes 4 new territories with data that are still considered tentative (Montana Peregrine Institute 2015), but it represents a large increase in reported territories in the last 10 years.</t>
  </si>
  <si>
    <t>Species was federally listed, but has met recovery goals and was delisted in 1999; the species was formally monitored by the USFWS until 2015. The species is still increasing in many parts of its range, including the plan area, as evidenced by 4 tentative new territories reported by the Peregrine Institute in 2015.</t>
  </si>
  <si>
    <t>Nests typically are situated on ledges of vertical cliffs, often with a sheltering overhang. Ideal locations include undisturbed areas with a wide view, near water, and close to plentiful prey. Substitute man-made sites can include tall buildings, bridges, rock quarries, and raised platforms (MNHP and MFWP 2015).</t>
  </si>
  <si>
    <t>Cliffs / nest sites are stable. Forages on a variety of prey species and therefore is not very sensitive to changes in non-nesting habitat.</t>
  </si>
  <si>
    <t xml:space="preserve">Peregrine Falcons feed primarily on birds (medium-size passerines up to small waterfowl), but also occasionally on small mammals (e.g., bats, lemmings), lizards, fishes, or insects (by young birds). Prey is pursued from a perch or while soaring. Peregrine Falcons may hunt up to several km from nest sites (MNHP and MFWP 2016). </t>
  </si>
  <si>
    <t xml:space="preserve">Pesticide effect on eggshell thickness led to federal listing of this species, but contaminant levels were reduced sufficiently to allow  recovery and expansion of the species (USFWS 2003). No significant relevant threats in plan area currently. </t>
  </si>
  <si>
    <t xml:space="preserve">Secure in plan area. Increasing population, stable habitat, no significant threats to populations. </t>
  </si>
  <si>
    <t xml:space="preserve">MNHP and MFWP. 2015. Peregrine Falcon — Falco peregrinus.  Montana Field Guide.  Accessed from http://FieldGuide.mt.gov/speciesDetail.aspx?elcode=ABNKD06070
Montana Peregrine Institute. 2015. New territories - 2015. Accessed from http://www.montanaperegrine.org/index.html
USFWS. 2003. Monitoring Plan for the American Peregrine Falcon, A Species Recovered Under the Endangered Species Act. Accessed from https://www.fws.gov/endangered/esa-library/pdf/Peregrineplan2003.pdf
</t>
  </si>
  <si>
    <t>Bald Eagle
(Halieaeetus leucocephalus)</t>
  </si>
  <si>
    <t>RFSS, DM</t>
  </si>
  <si>
    <t xml:space="preserve">There are 26 known nesting territories in or within 1 mi of the boundary of the Flathead NF, including all land ownerships. Twelve were known to be active in 2012 (USDA 2014).  Nesting territories occur along major rivers in valley bottoms and on a variety of lakes in multiple GAs. Nests are in cottonwoods and conifers.  Additional, non-breeding individuals also occur within the plan area. </t>
  </si>
  <si>
    <t>Unknown specific to plan area, but known nesting pairs have increased across Montana from 31 in 1980 to over 700 in 2014, with no indication of stabilizing other than a trend of smaller broods (MBEWG 2016).</t>
  </si>
  <si>
    <t>Forested areas along rivers and lakes, especially during nesting season.  Wintering habitat may include upland sites. Nests are usually built in the largest trees available (MNHP and MFWP 2015). In Montana, this is most often cottonwoods even when large conifers are present (MBEWG 2016).</t>
  </si>
  <si>
    <t xml:space="preserve">Riparian habitat conditions across plan area are stable or increasing.   </t>
  </si>
  <si>
    <t>Long lived species with fidelity to nest areas and delayed age to first reproduction (4-6 years). Forages primarily on fish, waterfowl and carrion.  Strong nationwide population recovery after pesticide prohibitions put in place.</t>
  </si>
  <si>
    <t xml:space="preserve">No foreseeable population-level threats. Fire in riparian areas could at least temporarily affect nesting habitat. Human activity could affect reproductive success but habituation is known to occur in this species where activities are not otherwise harmful (Guinn 2013). </t>
  </si>
  <si>
    <t>Secure in plan area. A robust, well distributed nesting population in or within 1 mi of plan area; stable or increasing nesting habitat trend in plan area, and lack of threats in plan area.  Increasing population trend statewide.</t>
  </si>
  <si>
    <t xml:space="preserve">Guinn, J. 2013. Generational habituation and current bald eagle populations. Human-Wildlife Interactions 7:69-76.
MBEWG. 2016. Bald eagle nesting populations and nest monitoring, 1980-2014. Final report. MFWP. 27 pp.
MNHP and MFWP.  2015.  Bald Eagle — Haliaeetus leucocephalus.  Montana Field Guide. Accessed from http://FieldGuide.mt.gov/speciesDetail.aspx?elcode=ABNKC10010
USDA Forest Service. 2014. Assessment of the Flathead National Forest. Available at http://www.fs.usda.gov/detailfull/flathead/home/?cid=stelprdb5422786&amp;width=full
</t>
  </si>
  <si>
    <t>Bighorn Sheep
(Ovis canadensis)</t>
  </si>
  <si>
    <t>No, doesn't meet criteria for "known to occur". Species is not established in plan area, and has shown transient use only, on one day (8/10/2010), in the Bob Marshall Wilderness Area approx. 1/4 mi from forest boundary and continental divide (MNHP observation records). These 7 rams were apparently so conspicuous they were recoported by two different observers on that same day, approx. 1/4 mi apart. Likely from the Sun River herd.</t>
  </si>
  <si>
    <t>Nearest established herds are on the opposite (east) side of continental divide, which is also the forest boundary (see tab for Bighorn Sheep Range Map). While there is potential (i.e., no barrier) for movement across the divide, this is the fringe of bighorn sheep range, and any use by bighorns would likely be infrequent or inconsistent  (J. Coltrane pers. comm., B. Lonner pers. comm.).  Transmittered ewes using the Bob Marshall have not shown use of the Flathead (B. Lonner pers. comm., 2018). If bighorns did use the west side of the divide, it would likely be close to the divide itself and not very far into the plan area (B. Lonner pers. comm. 2018). The plan area is not considered to provide bighorn sheep habitat.</t>
  </si>
  <si>
    <t xml:space="preserve">The main threat to bighorn populations is disease transmitted by domestic sheep.  The plan area does not contain any domestic sheep allotments. </t>
  </si>
  <si>
    <t xml:space="preserve">Not known to occur in plan area; species is not established or becoming established in plan area.
</t>
  </si>
  <si>
    <t>MNHP species observation records
B. Lonner pers. comm. Brent Lonner (MFWP) email with C. Staab (USFS), 4/10/2018.   
J. Coltrane pers. comm.  Jessie Coltrane (MFWP) phone conversation with C. Staab (USFS), 4/10/2018.</t>
  </si>
  <si>
    <t>Bison
(Bos bison)</t>
  </si>
  <si>
    <t>TC, S2</t>
  </si>
  <si>
    <t xml:space="preserve">No. Small bison herds historically roamed western Montana, including the plan area, but were extirpated before 1900 (MFWP 2012).
</t>
  </si>
  <si>
    <t>N//A</t>
  </si>
  <si>
    <t>Not known to occur in the plan area; species is not established or becoming established in plan area.</t>
  </si>
  <si>
    <t>MFWP. 2012. Executive summary of MFWPs background information on issues of concern for Montana: Plains bison ecology, management, and conservation. Accessed from http://fwp.mt.gov/fwpDoc.html?id=55766</t>
  </si>
  <si>
    <t>Black Swift
(Cypseloides niger)</t>
  </si>
  <si>
    <t>S1B (Breeding)</t>
  </si>
  <si>
    <t>Currently only one breeding area known, despite a few surveys in other areas; however, nests are difficult to detect.  There have been more observations of foraging birds than nesting birds, so additional breeding sites may exist. Regardless, waterfalls are limited in the plan area.</t>
  </si>
  <si>
    <t xml:space="preserve">Waterfalls at least 20 ft high (Casey 2004) through bedrock in alpine streams where water is present through breeding season  (Levad et al. 2008). In nearby Glacier NP, this has been observed in mid Aug (Lisa Bate personal comm with Reed Kuennen 2015).  </t>
  </si>
  <si>
    <t xml:space="preserve">Trend in availability of cliff-face habitat is likely relatively stable.  Trends and variability in water flow among and within nesting seasons is unknown. Marks and Casey (2004) noted the probable loss (drying) of a waterfall and accompanying pair of nesting swifts that were previously reported within Glacier NP in the 1960's, and surmised melting glaciers could be the cause.   </t>
  </si>
  <si>
    <t xml:space="preserve">Relatively long-lived species with inherently low reproductive rate (1 egg, 1 clutch per year). Population growth is most influenced by survival of adult females and less  by annual reproductive outcome (Wiggins 2004).  Adults show strong nest site fidelity and may use the same area for a decade or more. Juvenile dispersal patterns unknown (Levad et al. 2008). This is a low density species that utilizes uncommon habitats, suggesting populations may operate at very large spatial scales. </t>
  </si>
  <si>
    <t xml:space="preserve">No known relevant threats to adult survival. Annual reproduction may be affected by drought and corresponding low water runoff, although the swift has undoubtedly evolved with periods of drought.
Human disturbance could affect annual reproduction although typically this species nests behind waterfalls well above ground level, which likely affords protection in most cases (Wiggins 2004). </t>
  </si>
  <si>
    <t>Limited distribution of species and habitat, low reproductive capacity, and observed habitat loss in other parts of northwestern Montana present substantial concern despite unknown population trends, habitat trends, and vulnerabilities. This species should continually be re-evaluated as new data arises.</t>
  </si>
  <si>
    <t xml:space="preserve">Marks, J. and D. Casey. 2004. Monitoring black swifts in Montana: 2004 annual report. 
MNHP and MFWP 2015. Black Swift — Cypseloides niger. Montana Field Guide. Accessed from http://FieldGuide.mt.gov/speciesDetail.aspx?elcode=ABNUA01010
Levad, R, K. Potter, and others. 2008. Distribution, abundance, and nest-site characteristics of black swifts in the southern Rocky Mountains of Colorado and New Mexico. Wilson J. of Ornith. 120:331-338. 
Wiggins, D. 2004. Black swift (Cypseloides niger): A technical conservation assessment. Prepared for the USDA Forest Service, Rocky Mountain Region, Species Conservation Project. Online at: http://www.fs.fed.us/r2/projects/scp/assessments/blackswift.pdf
</t>
  </si>
  <si>
    <t>Black-backed Woodpecker
(Picoides arcticus)</t>
  </si>
  <si>
    <t xml:space="preserve">Well distributed, low density species. Records in 4 GAs but likely occurs in all 6 based on distribution of habitat. Approximately 40 MNHP observation  records on NFS lands, over half in the past 15 years and only one through IMBCR bird monitoring program which does not effectively monitor this species.
Plan area occurs within large, genetically continuous population of black-backeds extending from the Rocky Mountains across the boreal zone to Quebec, indicating high genetic connectivity  (Pierson 2009).
</t>
  </si>
  <si>
    <t xml:space="preserve">Species was observed on FNF during periods when wildfire was largely absent, although at very low density (MNHP species observation records). It is likely this species has increased (or at minimum is stable) with increasingly large burned areas found in the plan area and greater region over the past 2 decades as this species is known to effectively find and exploit burn resources (Murphy and Lehnhausen 1998, Mohren et al. 2014, Samson 2006).  </t>
  </si>
  <si>
    <t>Conifer forests containing wood boring beetles or bark beetles, major food items. Woodpecker density and reproductive output are highest in  recently (3-5 yrs) burned forests colonized by woodboring beetles, followed by forests that host high (epidemic) levels of bark beetles.  Black-backed densities and reproductive output are much lower within live mature or dense forests having normal (endemic) levels of beetles, but these forest structures may be particularly important to sustain species during  periods when fire and insect activity are relatively low (e.g., wet periods). (Mohren et al. 2014)</t>
  </si>
  <si>
    <t>Wildland fire acreage in the plan area has continually increased over all three 10-yr periods between 1980 and 2009. This trend appears to be perpetuating in the current 10-yr period, based on acres burned from 2010-2013, climate projections, and fire projections. Climate change will likely benefit this species.
USDA Forest Service 2014 
Approximately 835,000 acres of potential vegetation groups capable of providing black-backed woodpecker habitat occurs within designated wilderness in the plan area.  Natural  processes such as wildfire and insect mortality prevail in these areas, and activities such as salvage harvest do not occur.</t>
  </si>
  <si>
    <t xml:space="preserve">Species - particularly males - known to mobilize large distances (up to 62 mi)  to exploit new burns and areas with high  bark beetle populations. Species abundance and reproductive output increase while  ephemeral prey pulses exist (Murphy and Lehnhausen 1998, Yunick 1985, Dixon and Saab 2000). Juveniles delay dispersal from natal site to exploit these conditions. Black-backed woodpecker is an excellent ecological example of a highly resilient, boom/bust species that can persist for years at low levels across a landscape, then be highly responsive when ideal conditions emerge. </t>
  </si>
  <si>
    <t>Timber harvest, fire suppression and salvage logging may affect populations if they are applied over large enough spatial scales.</t>
  </si>
  <si>
    <t xml:space="preserve">Secure in plan area. Increasing habitat trend, high dispersal distances, high ability to find and exploit ephemeral resources created by disturbance processes even when source populations are very low (i.e., high resilience); large amount of potential habitat in designated wilderness.  </t>
  </si>
  <si>
    <t xml:space="preserve">Dixon, R. and V. Saab. 2000. Black-backed Woodpecker (Picoides arcticus), The Birds of North America Online (A. Poole, Ed.). Ithaca: Cornell Lab of Ornithology; Retrieved from: http://bna.birds.cornell.edu/bna/species/509
Mohren, S. M. Rumble, and S. Anderson. 2014. Density and abundance of black-backed woodpeckers in a ponderosa pine ecosystem. Prairie Naturalist 46:62-68.
MNHP species observation records
Murphy, E. and W. Lehnhausen. 1998. Density and foraging ecology of woodpeckers following a stand replacement fire. J. Wildl. Manage. 62:1359-1372.
Pierson, J. 2009. Genetic population structure and dispersal of two North American woodpeckers in ephemeral habitats. Ph.D. Dissertation, Univ. Montana, Missoula. 213pp.
Samson, F. A conservation assessment of the northern goshawk, black-backed woodpecker, flammulated owl, and pileated woodpecker in the Northern Region. USDA Forest Service, Northern Region. Accessed from: http://www.fs.usda.gov/Internet/FSE_DOCUMENTS/stelprdb5130737.pdf 
USDA Forest Service. 2014. Assessment of the Flathead National Forest. Available at http://www.fs.usda.gov/detailfull/flathead/home/?cid=stelprdb5422786&amp;width=full
Yunick, R. 1985. A review of recent irruptions of the black-backed woodpecker and three-toed woodpecker in eastern North America. J. Field Ornithology 56:138-152.
</t>
  </si>
  <si>
    <t>Western (Boreal) Toad
(Anaxyrus boreas or Bufo boreas)</t>
  </si>
  <si>
    <t>S2, RFSS</t>
  </si>
  <si>
    <t xml:space="preserve">Species is well distributed in planning area: Known from all GAs (MNHP species observation records; Exhibit V-6 in DEIS planning record for the Flathead Forest Plan Revision); Breeding documented at about 27 sites; Species has been observed in 31 of the 65 sub-watersheds surveyed in last 10 years (Exhibit V-43 in DEIS planning record for the Flathead Forest Plan Revision). 
</t>
  </si>
  <si>
    <t>30+ years of monitoring demonstrate long-term occupancy at many sites (see planning record document V-43). Interannual fluctuations in abundance are normal for this species due in part to varying precipitation levels, so a true population trend is unknown.</t>
  </si>
  <si>
    <t>Utilizes a wide variety of wetlands, including beaver ponds, reservoirs, streams, marshes, lake shores, potholes, wet meadows, marshes, fens, and tarns. Not sensitive to elevation; ranges from low elevation floodplains to upper treeline. Also occurs in urban settings, sometimes congregating under streetlights at night to feed on insects. (MNHP and MFWP 2015) 
Known to colonize wetlands in recently burned areas (Hossack and Corn 2008).</t>
  </si>
  <si>
    <t xml:space="preserve">Riparian habitat conditions across plan area are stable or increasing. Riparian habitats on NFS lands are well connected. Natural fluctuations in water levels may cause low or eruptive changes in the population. </t>
  </si>
  <si>
    <t xml:space="preserve">High potential reproductive rate: up to 20,000 eggs per clutch noted in Montana (Maxell et al. 2002); however mortality of tadpoles and juveniles may also be high, and females may not breed every year (FWS 2012). Adults breed at 4-6 years and known to live at least 12 years (FWS 2012). Reoccupancy has been noted after temporary disruptions indicating resiliency &amp;/or adaptability.  </t>
  </si>
  <si>
    <t xml:space="preserve">Invasive species: Chytrid fungus is widespread in Montana but either is not present or is not substantially limiting populations in the plan area. Chytrid has been implicated in declines of many amphibian species in many parts of the world (Olson et al. 2013). However, Pilliod et al. (2010) found that in the Rocky Mountains, chytrid may not cause rapid population declines of boreal toads, but instead may function as a low-level, chronic disease whereby not all individuals are infected, and some infected individuals survive. Deguise and Richardson (2009) found no significant relationship between western toad body condition and chytrid prevelance in British Columbia, suggesting chytrid does not always pose a major threat to the species. Another invasive, reed canary grass could alter habitat conditions but is currently limited in the plan area.  
Grazing allotments have been limited on Forest ( 4% of total NFS lands, 2 geographic areas; USDA Forest Service 2014) and do not overlap most toad habitat; therefore not likely a threat to long-term persistence in the plan area. </t>
  </si>
  <si>
    <t>This species appears to be secure in plan area. It is well distributed and there is no evidence of population decline, habitat decline, or major relevant threats in plan. Low risk of extirpation.</t>
  </si>
  <si>
    <t xml:space="preserve">Hossack, B. and S. Corn. 2008. Breeding sites by the boreal toad (Bufo boreas) in seasonal wetlands. Herp. Cons. Biol. 3:46-54.
MNHP species observation records
MTNHP and MFWP. 2015.  Western Toad — Anaxyrus boreas.  Montana Field Guide.  accessed from http://FieldGuide.mt.gov/speciesDetail.aspx?elcode=AAABB01030
Also see watershed analysis for western toad in exhibit V-6 in the DEIS planning record for the Flathead National Forest plan revision.
Olson, D., D. Aanensen, K. Ronnenberg and others. 2013. Mapping the global emergence of Batrachochytrium dendrobatidis, the amphibian chytrid fungus.
Pilliod, D, E. Muths, R. Scherer and others. 2010. Effects of amphibian chytrid fungus on individual survival probability in wild boreal toads. Cons. Biology 24:1259-1267. 
USDA Forest Service. 2014. Assessment of the Flathead National Forest. Available at http://www.fs.usda.gov/detailfull/flathead/home/?cid=stelprdb5422786&amp;width=full
USFWS 2012.  Endangered and Threatened Wildlife and Plants; 90-day finding on a petition to list the eastern or southern Rocky Mountain population of the boreal toad as an endangered or threatened distinct population segment.  Fed. Reg. 77 (71) 21920-21936.
</t>
  </si>
  <si>
    <t>Canada Lynx
(Lynx canadensi)</t>
  </si>
  <si>
    <t>Federally recognized as Threatened</t>
  </si>
  <si>
    <t xml:space="preserve">Species is federally recognized.
</t>
  </si>
  <si>
    <t>Carinate Mountainsnail
(Oreohelix elrodi)</t>
  </si>
  <si>
    <t xml:space="preserve">Habitat is predominantly in talus/argillite soils within inventoried roadless areas.  Very limited surveys conducted in suitable habitats on the Flathead or elsewhere. On FNF, known from 3 areas (spanning approx.  12 miles) with argillite talus in the Swan Range  (MNHP and MFWP 2015).  One of 10 occurrence points and 5 of 12 occurrence polygons overlap inventoried roadless areas. Additional similar habitats have been identified (modeled) along the length of the Swan Range and other, smaller, areas on the FNF, but surveys have not been conducted. Inconspicuous profile and difficult-to-traverse habitat likely inhibit incidental observations for this species. </t>
  </si>
  <si>
    <t>Population trend unknown. Type locality still occupied a century after first discovery (MNHP and MFWP 2015). Few other sites revisited to confirm continued occupancy. Difficult access, detection and identification  discourages effective monitoring.</t>
  </si>
  <si>
    <r>
      <t xml:space="preserve">Primary habitat is non-forested (rock/argillite) talus, but  a few observations reported from forested areas adjacent to talus (e.g., downslope dense riparian habitats, and areas with &lt;30% tree canopy; MNHP and MFWP 2015).
MNHP modeled potential habitat for this species, with resulting values spanning from 0-100.
64% of modeled habitat in plan having a value </t>
    </r>
    <r>
      <rPr>
        <u/>
        <sz val="11"/>
        <color theme="1"/>
        <rFont val="Calibri"/>
        <family val="2"/>
        <scheme val="minor"/>
      </rPr>
      <t>&gt;</t>
    </r>
    <r>
      <rPr>
        <sz val="11"/>
        <color theme="1"/>
        <rFont val="Calibri"/>
        <family val="2"/>
        <scheme val="minor"/>
      </rPr>
      <t xml:space="preserve">50 occurs within inventoried roadless or designated wilderness areas.
84% of modeled habitat in plan having a value &gt;75% occurs within inventoried roadless or designated wilderness areas.
78% of modeled habitat in plan area having a value &gt;90 occurs within inventoried roadless or designated wilderness areas.
</t>
    </r>
  </si>
  <si>
    <t>Snails have inherently limited dispersal ability but this species is hermaphroditic (MNHP and MFWP 2015), which increases probability of encountering suitable mates and maintaining genetic diversity (Ghiselin 1969).  Species has evolved in an exposed environment with harsh climatic conditions; retreats from rock surfaces into talus and aestivates during dry and warm periods (Hendricks 1998 in Hendricks 2003). Lifespan and age to first reproduction unknown. Reproductive capacity unknown, although one individual in captivity produced 4 young after overwintering (MNHP and MFWP 2015).</t>
  </si>
  <si>
    <t>No relevant threats in plan area. Talus is very stable geologically, and not likely to substantially change for extremely long time periods.  Sparse vegetation and heavy rock armoring preclude fire, timber management activities, and other modern stressors in primary habitat. In secondary (adjacent) habitats, road and recreation threats, if present at all, would be very localized and not relevant at population scale. Most modeled habitat is within inventoried roadless or designated wilderness areas, where road building, vegetation treatments, and other forms of active management are very limited.</t>
  </si>
  <si>
    <t xml:space="preserve">Habitat has been stable and there are no known relevant threats to populations or habitats. </t>
  </si>
  <si>
    <t>Ghiselin, M. 1969. The evolution of hermaphroditism among animals. Quarterly Review of Biology 44:189-208.
MNHP species observation records.
MNHP and MFWP. 2015.  Alpine Mountainsnail — Oreohelix alpina.  Montana Field Guide. accessed  from http://FieldGuide.mt.gov/speciesDetail.aspx?elcode=IMGASB5010
Hendricks, P. 2003. Status and conservation management of terrestrial mollusks of special concern in Montana. Unpublished report prepared for the U.S. Forest Service. Montana Natural Heritage Program, Helena, Montana. 67 pp. + appendices.</t>
  </si>
  <si>
    <t>Caspian Tern
(Hydroprogne caspia)</t>
  </si>
  <si>
    <t>S2B (Breeding)</t>
  </si>
  <si>
    <t>No; Species is not established or becoming established.</t>
  </si>
  <si>
    <t>Does not nest in plan area or regularly use plan area. Two MNHP observation records within plan area; one in 1924, one in 2008. No detections during IMBCR bird monitoring efforts (RMADC 2016).</t>
  </si>
  <si>
    <t>RMADC 2016. Web-based data application accessed May 13, 2016 from http://rmbo.org/v3/avian/ExploretheData.aspx
MNHP observation records
MNHP and MFWP 2016. Caspian Tern — Hydroprogne caspia.  Montana Field Guide. Accessed from http://FieldGuide.mt.gov/speciesDetail.aspx?elcode=ABNNM08020</t>
  </si>
  <si>
    <t>Chestnut-collared Longspur
(Calcarius ornatus)</t>
  </si>
  <si>
    <t>No. Documented within outer boundary of FNF but not on NFS lands. (MNHP species observation records)</t>
  </si>
  <si>
    <t xml:space="preserve">Species is not established or becoming established in plan area. No MNHP observation records within plan area, and two records &gt;30 yrs old on non-NFS lands within the outer boundaries. No detections during IMBCR bird monitoring efforts (RMADC 2016).
</t>
  </si>
  <si>
    <t>Not known to occur in plan area</t>
  </si>
  <si>
    <t>MNHP and MFWP 2016. Chestnut-collared Longspur — Calcarius ornatus. Montana Field Guide. accessed on May 14, 2016, fromhttp://fieldguide.mt.gov/speciesDetail.aspx?elcode=ABPBXA6040
RMADC 2016. Web-based data application accessed from http://rmbo.org/v3/avian/ExploretheData.aspx</t>
  </si>
  <si>
    <t>Clark's Nutcracker
(Nucifraga columbiana)</t>
  </si>
  <si>
    <r>
      <rPr>
        <sz val="11"/>
        <rFont val="Calibri"/>
        <family val="2"/>
        <scheme val="minor"/>
      </rPr>
      <t xml:space="preserve">Most summer records occur in high elevations. Winter observations have primarily been in valley bottom and low elevation habitats. </t>
    </r>
    <r>
      <rPr>
        <sz val="11"/>
        <color theme="1"/>
        <rFont val="Calibri"/>
        <family val="2"/>
        <scheme val="minor"/>
      </rPr>
      <t xml:space="preserve">There are many (&gt;175) MNHP observations records for the plan area, but none  through the IMBCR bird monitoring program (RMADC 2015).
</t>
    </r>
  </si>
  <si>
    <t xml:space="preserve">Suspected decline, not verified through empirical data (Teresa Lorenz [Pacific Northwest Research Station] pers. comm. with Cara Staab). Monitoring data and trends are difficult to obtain because Clark's nutcracker does not breed when most bird surveys are conducted (i.e., May-July), and also because this species is wide-ranging and non-territorial. Suspected downward population trend is based on a well documented long-term decline in habitat (USDA Forest Service 2014) and the tendency for nutcrackers to emigrate or skip breeding when food resources are low (Tomback 1998, Shaming 2015). </t>
  </si>
  <si>
    <t xml:space="preserve">Clark's nutcracker is closely tied to mature (cone-producing) stands of large-seeded pines, which in the plan area are primarily whitebark pine and to a lesser extent, ponderosa pine. The  seeds of these pines -- especially those of whitebark -- are energy rich, and are cached by Clark's nutcracker for retrieval when food resources are scarce, namely during the bird's late winter / early spring breeding season (Tomback 1998). Whitebark pine most commonly occur at harsh high elevation sites, in association with subalpine fir and Engelmann spruce. Ponderosa pine most commonly found in warm, dry, low elevations. Factors leading to decline of ponderosa include fire suppression and resulting vegetation succession, past logging and residential/agricultural development (USDA Forest Service 2014). 
</t>
  </si>
  <si>
    <t>Declining. Over 90% of whitebark pine in the plan area has died over the past few decades, primarily from introduced, invasive blister rust but also from other stressors such as mountain pine beetle and fire. Whitebark pine is federally-recognized with candidate status.  Modeling indicates the current  distribution (presence) of whitebark pine is well below the natural range of variability (NRV) in the plan area, both forestwide and within the cold potential vegetation type.    Additional analysis of FIA data indicates that even on those acres where whitebark pine is present, densities are low at less than 10 sq. ft. basal area/acre. Most trees are seedling or sapling size, with relatively few larger trees, especially those mature enough to produce cones for the nutcracker to feed upon. Ponderosa pine is also  below NRV in the plan area (USDA Forest Service 2014).</t>
  </si>
  <si>
    <t>The morphology, behavior, and annual cycle of Clark's nutcracker is closely tied to large-seeded pines. Other foods may be eaten but may not sustain reproduction (D. Tomback [Univ. Colo] pers. comm. with Cara Staab). Adults may attempt to breed only in years they have sufficiently large stores of seeds (Tomback 1998, Shaming 2015) to feed their young. 
The Clark’s nutcracker is the primary disperser of the large whitebark pine seeds, helping to perpetuate its primary food source. Because this mutualistic relationship, the decline in whitebark pine puts both Clark’s nutcrackers and whitebark pine trees at risk in localized areas (McKinney et al. 2009).
The nutcracker is wide-ranging, is adapted to exploring potential habitats in search of food, and is not territorial,  which will facilitate this species re-occupying restored white-bark habitat.</t>
  </si>
  <si>
    <t xml:space="preserve">Loss of cone-producing whitebark and ponderosa pines to disease, insect outbreaks, and fire may lead to local and widespread declines in nutcracker abundance (Tomback 1998; Diana Tomback [Univ. Colo.] pers. comm. with C. Staab). Restoration of whitebark pine may take many years (decades to centuries; Keane et al. 2012).  Nutcrackers are known to emigrate when cone crops are small (Shaming 2015).  </t>
  </si>
  <si>
    <t xml:space="preserve">Yes
</t>
  </si>
  <si>
    <r>
      <t xml:space="preserve">Decreasing and limited habitat, disruption of mutualistic relationships, and long-term horizon for habitat restoration.
</t>
    </r>
    <r>
      <rPr>
        <sz val="11"/>
        <color theme="1"/>
        <rFont val="Calibri"/>
        <family val="2"/>
        <scheme val="minor"/>
      </rPr>
      <t xml:space="preserve">
</t>
    </r>
  </si>
  <si>
    <t>Keane, R., D. Tomback, C. Aubry and others. 2012. A range-wide restoration strategy for whitebark pine (Pinus albicaulis). Gen. Tech. Rep. RMRS-GTR-279. Fort Collins, CO: U.S. Department of Agriculture, Forest Service, Rocky Mountain Research Station. 108 p.
McKinney, S., C. Fiedler, and D. Tomback. 2009. Invasive pathogen threatens bird--pine mutualism: implications for sustaining a high elevation ecosystem. Ecol. Appl. 19:597-607.
Lorenz, T., USFS Pacific Northwest Research Station, Personal communication with C. Staab on 8/19/2015.
RMADC 2016. Web-based data application accessed May 13, 2016 from http://rmbo.org/v3/avian/ExploretheData.aspx
Schaming, T. 2015. Population-wide failure to breed in the Clark’s Nutcracker (Nucifraga columbiana). PLoS ONE 10(5): e0123917.
Tomback, D. 1998. Clark's Nutcracker (Nucifraga columbiana), The Birds of North America Online (A. Poole, Ed.). Ithaca: Cornell Lab of Ornithology. Accessed from http://bna.birds.cornell.edu/bna/species/331
Tomback, D. Personal communication with C. Staab on 8/19/2015 and 2/22/2016.
USDA Forest Service. 2014. Assessment of the Flathead National Forest. Available at http://www.fs.usda.gov/detailfull/flathead/home/?cid=stelprdb5422786&amp;width=full</t>
  </si>
  <si>
    <t>Common Loon
(Gavia immer)</t>
  </si>
  <si>
    <t>RFSS, LC</t>
  </si>
  <si>
    <t>25 known nesting territories across all but one GA.  Virtually all suitable habitat in Montana is thought to be occupied, indicating that loons have reached carrying capacity of habitat (Hammond 2009). Breeding loons are found primarily in northwestern Montana, including but not limited to portions of the plan area (Evers et al. 2013).</t>
  </si>
  <si>
    <r>
      <t xml:space="preserve">Stable. Extensive inventory and monitoring efforts have been occurring in Montana since the 1980's. Data collected between1999-2013 indicate the number of occupied territories in Montana has averaged 62  </t>
    </r>
    <r>
      <rPr>
        <u/>
        <sz val="11"/>
        <color theme="1"/>
        <rFont val="Calibri"/>
        <family val="2"/>
        <scheme val="minor"/>
      </rPr>
      <t>+</t>
    </r>
    <r>
      <rPr>
        <sz val="11"/>
        <color theme="1"/>
        <rFont val="Calibri"/>
        <family val="2"/>
        <scheme val="minor"/>
      </rPr>
      <t>10 (Evers et al. 2013).  Hammond (2009) concluded that maximum occupancy potential has been realized (Hammond 2009).</t>
    </r>
  </si>
  <si>
    <t xml:space="preserve">In Montana, generally nests on western lakes greater than about 13 acres at less than 5000 feet elevation.  Small islands are preferred for nesting, but herbaceous shorelines, especially promontories, are also selected. Nurseries are often sheltered, shallow coves with abundant small fish and insects. Most loon lakes in Montana are oligotrophic and have not experienced significant siltation or other hydrological changes.
 (MNHP and MFWP 2015)
</t>
  </si>
  <si>
    <t>Large lakes are stable.</t>
  </si>
  <si>
    <t>Juveniles disperse an average of 12 miles from natal territories (although the record is just over 100 miles). Adults typically breed within 1-2 miles of previous breeding territories. (Evers et al. 2013)</t>
  </si>
  <si>
    <t xml:space="preserve">Human disturbance near nest sites can reduce productivity. Loons can tolerate disturbance, but may spend more time off nests, leaving eggs vulnerable to predation (Vermeer 1973 and Kelly 1992 in Hammond 2009). The State of Montana manages waters in the plan area.
Hammond (2009) found that disturbance had little influence on territory occupancy or reproduction in Montana, but speculated that current mitigation to reduce disturbance (through public education efforts) masked the true influence. </t>
  </si>
  <si>
    <t>Stable population, stable habitat, lack of significant threats. Population appears to be at carrying capacity.</t>
  </si>
  <si>
    <t xml:space="preserve">Evers, D., C. Hammond , C. Anderson and others. 2013. Restore the call: Montana status report for the common loon. Science Communications Series BRI 2013-4. Biodiversity Research Institute. Gorham, Maine. 8pp.
Hammond, C. 2008. Demographic and landscape analysis for common loons in northwest Montana. M.S. thesis. The University of Montana, Missoula. 
MTNHP and MFWP. 2015.  Common Loon — Gavia immer.  Montana Field Guide.  Accessed from http://FieldGuide.mt.gov/speciesDetail.aspx?elcode=ABNBA01030
</t>
  </si>
  <si>
    <t>Fisher
(Pekania pennanti or Martes pennanti)</t>
  </si>
  <si>
    <t>No. Use of plan area in pre-European settlement era (i.e., native population) is unknown, as there are no known observations of the species prior to releases of translocated animals near Holland Lake in 1959 and 1960 (MNHP observation records, Vinkey 2003). After releases there and on adjacent forests, trapping records show fisher presence through 1993 (PR 0189). No verified, reliable observations have occurred in plan area since then despite concerted survey efforts (MNHP observation records, Northern Rockies Martes database; USFS NRM Wildlife database; also see Fisher 1 tab of this spreadsheet).The post 1993 timeframe exceeds the NatureServe guidelines we adopted to help differentiate currently known versus historic populations.</t>
  </si>
  <si>
    <t xml:space="preserve">Lack of evidence for fisher occurrence in the plan area prior to first intentional translocation in 1959 or after 1993. There is high uncertainty about whether the species still exists in the plan area. The last reliable record of a fisher on the Forest is a 1993 recreational trapping record (24 years ago). </t>
  </si>
  <si>
    <t>Apparent decline between the time intentional translocations occurred; no records in plan area before then. Believed extirpated from W. Montana and N. Idaho in early 1900s but later a native genotype was discovered outside plan area. Several translocations occurred in the northern Rockies in mid to late 1900's, including one site in plan area in 1959/1960 (Weckwerth and Wright 1968, Vinkey et. al 2006). Legal trapping initiated in 1979, with recorded harvest in all but Middle Fork GA. About 15 MNHP observation records on Flathead NF in past decade, however, these are unreliable (e.g., tracks or visuals, both of which can be confused with marten). In the decade prior to the last trapping record, a minimum of 11 fisher were trapped on the Forest (PR 00189). Carnivore DNA surveys conducted in the plan area between 2006 and 2016 have failed to detect the species (PR 00184, 00185, 00404, 00456, 00555), and while not all habitat has been surveyed, modeled habitat quality is much lower in the plan area compared to modeled habitat across the entire Northern Rockies (see Fisher 2 tab).</t>
  </si>
  <si>
    <t>Varies with scale (Schwartz et al. 2013, Sauder 2014). At broadest scale, restricted to regions with wet, mild climates (i.e., high mean annual precipitation and mid-range winter temperatures) (Olson et al.2014). In plan area, this coincides with the warm-moist biophysical setting, especially western red cedar and grand fir habitat types. In north-central Idaho fisher selected home ranges within landscapes that have  large, contiguous patches of mature forest and little  open forest (Sauder 2014). Within home ranges, a more diverse array of forest conditions are selected (Sauder 2014). Large trees, snags, and logs are  important. Riparian corridors important for connectivity.
In plan area, most of the habitat modelled by Olson et al. (2014) occurs as riparian stringers rather than large contiguous patches; this, along with historic and current observation data,  suggests habitat is marginal. See Fisher 2 tab for additional habitat data.</t>
  </si>
  <si>
    <t>Unknown. Habitat probably has never been abundant for this species. Western red cedar and grand fir have likely benefited from fire suppression efforts, but past harvest practices likely reduced large trees and snags. Riparian vegetation  currently stable.  Climatic conditions may become more favorable for fisher in the future, according to Olson et al. (2014). However, it may take a century or more for appropriate forests to grow (NRAP 2016).</t>
  </si>
  <si>
    <t>Inherently low density species with large  home ranges and relatively low dispersal distances (Vinkey et al. 2006, Sauder 2014). Generalist predator, consuming a wide variety prey including red squirrels and snowshoe hare.</t>
  </si>
  <si>
    <t xml:space="preserve">In 2016  review of a petition to list fisher in the US northern Rocky Mountains, the USFWS (2016) concluded that two factors indicate listing may be warranted: trapping and non-target poisoning. MFWP (2015) currently manages fisher under a limited  quota system; in 2015, the maximum quota  in the trapping unit containing (and extending beyond) the plan area was 2 fisher. Non-target poisoning with anti-coagulant rodenticides, purportedly associated with illegal marijuana operations,  is not relevant in the plan area. 
Western red cedar and grand fir are susceptible to fire and root disease, both of which may increase during climate change, albeit over very long time frames.  Western red cedar is prized for timber, especially large trees; however, USFWS (2011, 2016) concluded timber management practices were not a threat to the fisher in the US Northern Rockies to the point that listing was warranted. Connectivity between source fisher habitats in Idaho and western Montana are separated from the plan area by expansive treeless valleys, which present a substantial barrier to fisher dispersal and gene flow. </t>
  </si>
  <si>
    <t>There is no evidence (i.e., no documentation) this species was established in the plan area prior to the release of translocated fisher near Holland Lake in 1959 and 1960. Also, there is no reliable evidence that the species is established or becoming established in the plan area today. After translocations occurred, fisher presence was verified through trapping and other reliable “in-hand” evidence on multiple occasions for the next 34 years. However, the last reliable observation in the plan area was a 1993 trapping record. Repeated efforts to detect fisher in the plan area through DNA and other reliable evidence have failed to detect this species since monitoring began in 2006.</t>
  </si>
  <si>
    <t xml:space="preserve">MFWP. 2015. Montana hunting and trapping regulations. 
Olson, L.E., Sauder, J.D., Albrecht, N.M., Vinkey, R.S., Cushman, S.A., Schwartz, M.K., 2014. Modeling the effects of dispersal and patch size on predicted fisher (Pekania [Martes] pennanti) distribution in the US Rocky Mountains. Biological Conservation. 169, 89‐98Sauder, J. 2014. Landscape ecology of fishers (Pekania pennanti) I north-central Idaho. Ph.D. Dissertation. Univ. Idaho, Moscow. 107pp.
Schwartz, M, N. DeCasare, B. Jimenez and others. 2013. Stand- and landscape-scale selection of large trees by fishers in the Rocky Mountains of Montana and Idaho. For. Ecol. Manage. 305:103-11.
Vinkey, R. 2003. An evaluation of fisher (Martes pennanti) introductions in Montana. M.S. Thesis. Univ. Montana, Missoula. 106pp.
Northern Rockies Adaption Partnership (NRAP). 2016. Draft Climate change vulnerability and adaptation in the Northern Rocky Mountains. USFS Rocky Mountain Research Station. 
Northern Rockies Martes database, Mar 2017 version. 
USFWS. 2011. 12-Month finding on a petition to list a Distinct Population Segment of the fisher in its United States Northern Rocky Mountain range as endangered or threatened with critical habitat. Federal Register 76(126): 38504-38532.
USFWS. 2016. 90-day finding on a petition to list a distinct population segment of fisher in its United States Northern Rocky Mountains range as threatened or endangered under the Endangered Species Act. Federal Docket No. FWS-R6-ES-2015-0104 accessed at https://www.regulations.gov/#!documentDetail;D=FWS-R6-ES-2015-0104-0003 
Vinkey R.S., M. Schwartz, K. McKelvey and others. 2006. When reintroductions are augmentations: the genetic legacy of fishers (Martes pennanti) in Montana. Journal of
Mammalogy. 87 (2), 265–271.
Weckworth, R. and P. Wright. 1968. Results of transplanting fishers in Montana. J. Wildl. Manage. 32:977-980.
</t>
  </si>
  <si>
    <t>Flammulated Owl
(Otus flammeolus or Psiloscops flammeoulus)</t>
  </si>
  <si>
    <t xml:space="preserve">Non-random surveys conducted in presumed suitable habitat during breeding seasons in 2006 (Cilimberg 2006) and 2014 (Maxell and Hanauska-Brown unpublished) both detected a flammulated owl in same general area of the Swan GA.  Wilderness not surveyed. One additional detection (playback response by single owl) in Salish GA near NFS lands (MNHP record 2003). Breeding status within plan area is unknown as singing during breeding season does not infer breeding (Seidensticker et al 2013).  </t>
  </si>
  <si>
    <t xml:space="preserve">Mature and oldgrowth Ponderosa Pine stands having low to moderate canopy closure. Douglas-fir and aspen may also be present (Seidensticker et al. 2013; Linkhart and McCallum 2013).
Warm dry ponderosa pine cover type present on approximately 8,000 acres of plan area (USDA Forest Service 2014). Nearly 90% of this type occurs in the Swan Valley GA. The remainder occurs in the south end of the Salish Mountains GA and in the South Fork Flathead River GA, including the Bob Marshall Wilderness. </t>
  </si>
  <si>
    <t xml:space="preserve">Mature and old growth ponderosa stands with low to moderate canopy closure is naturally limited in the plan area; however, is thought to have decreased from the historic mean.  The natural range of variation for the ponderosa pine dominance type on the Forest is 0.5-3% of the forest acres and current levels are 0.4%. There has been a downward trend in the ponderosa pine dominance type on the Forest, mirroring that documented in the Interior Columbia Basin Ecosystem Management Project assessment for the Northern Rocky Mountain Province, which noted significant decreases in shade-intolerant dominance types (including ponderosa pine) across that ecosystem (Hessburg et al. 1999b, 2000a; USDAFS 1996, Assessment of the Forest April 2014). 
</t>
  </si>
  <si>
    <t xml:space="preserve">Relatively long-lived; longevity record is 14 years (Linkhart and Reynolds 2004). 
Summer migrant in plan area. 
Non-breeding males may hold territories, which precludes use of singing as indicator of breeding (Linhart and McCallum 2013).
Adults have high nest area and mate fidelity among years. Juveniles usually do not have high fidelity to natal area and often disperse long distances, likely contributing to the substantial genetic intermixing of flammulated owls in the western US and Canada (Arsenault et al. 2005, Linkhart and McCallum 2013).
</t>
  </si>
  <si>
    <t xml:space="preserve">Stand replacing fire and suppression of mixed severity fires can both reduce the amount of open mature ponderosa pine habitat used by this species.  Past harvest of large ponderosa pine, and loss of large pine snags harvested along open roads also may have contributed to historic habitat loss.  </t>
  </si>
  <si>
    <t>Downward trend of limited habitat, in conjunction with assumed small population size.</t>
  </si>
  <si>
    <r>
      <t>Arsenault, D., P. Stacey, and G. Hoelzer. 2005. Mark-recapture and DNA fingerprinting reveal high breeding-site fidelity, low natal philopatry, and low levels of genetic population differentiation in flammulated owls (</t>
    </r>
    <r>
      <rPr>
        <i/>
        <sz val="11"/>
        <color theme="1"/>
        <rFont val="Calibri"/>
        <family val="2"/>
        <scheme val="minor"/>
      </rPr>
      <t>Otus flammeolus</t>
    </r>
    <r>
      <rPr>
        <sz val="11"/>
        <color theme="1"/>
        <rFont val="Calibri"/>
        <family val="2"/>
        <scheme val="minor"/>
      </rPr>
      <t xml:space="preserve">). Auk 122:329-337.
Cilimburg, A. 2006. Northern region landbird monitoring program: 2005 flammulated owl surveys final report.  Avian Science Center, U. Montana, Missoula.  
Linkhart, B., and D. McCallum. 2013. Flammulated Owl (Psiloscops flammeolus). Cornell Lab of Ornithology, Ithica. Accessed from the Birds of North America Online at http://bna.birds.cornell.edu/bna/species/093
doi:10.2173/bna.93
Reynolds, R. and B. Linkhart. 1990. Longevity records for male and female flammulated owls. J. Field Ornithology 61:243-244.
Seidensticker, M., D. Holt, and M. Larson. 2013. Breeding status of flammulated owls in Montana. Northwestern Naturalist 94:171-179.
USDA Forest Service. 2014. Assessment of the Flathead National Forest. Available at http://www.fs.usda.gov/detailfull/flathead/home/?cid=stelprdb5422786&amp;width=full
</t>
    </r>
  </si>
  <si>
    <t>Gillette's Checkerspot
(Euphydryas gillettii)</t>
  </si>
  <si>
    <t>No; no evidence the species is established or becoming established in plan area. Only one MNHP observation record, in 1978, in John Stevens Canyon in Middle Fork GA. Very low survey effort for this species, but it is generally rare throughout range (MNHP and MFWP 2016).</t>
  </si>
  <si>
    <t>Not known to occur in plan area; species is not established or becoming established in the plan area.</t>
  </si>
  <si>
    <t>MNHP species observation records.
MNHP and MFWP. 2016. Gillette's Checkerspot — Euphydryas gillettii.  Montana Field Guide.  Accessed from: http://FieldGuide.mt.gov/speciesDetail.aspx?elcode=IILEPK4010</t>
  </si>
  <si>
    <t>Gray Wolf
(Canis lupus)</t>
  </si>
  <si>
    <t xml:space="preserve">Well distributed and fairly abundant for a large predator. &gt;100  MNHP observation records across all Flathead NF GAs in the 10 years preceding 2013, including packs with pups.  
In 2015, Coltrane et al. (2016) verified a minimum of 349 wolves in 85 packs in the Montana portion of the northwest Montana recovery area, which extends beyond the plan area but fully encompasses it. 20 of these were verified to meet the federal recovery definition of a breeding pair (i.e., an adult male and female wolf
that have produced at least 2 pups that survived until December 31). </t>
  </si>
  <si>
    <t>Increased under Endangered Species Act protections and subsequent period after delisting in 2011. For example, in 2005, a minimum of 19 packs containing 126 individual wolves and 10 successful breeding pairs were verified in the Montana portion of the northwest Montana recovery area (Sime et al. 2006), compared with 85, 349, and 20, respectively, in 2015 (Coltrane et al. 2016).  Relatively stable now with minor adjustments from management control, harvest, and recruitment.  Statewide, at least 1,802 wolves, 302 packs, and  78 breeding pairs in 2014. The Northern Rocky Mountain population has exceeded  recovery goals since 2002 and remains secure under State management (USFWS et al. 2015).</t>
  </si>
  <si>
    <t xml:space="preserve">The Gray Wolf exhibits no particular habitat preference except for the presence of native ungulates (deer, elk and moose) within its territory on a year-round basis. (MNHP and MFWP 2015). Some packs or individual wolves may prey on livestock but these animals are often removed.  </t>
  </si>
  <si>
    <t>The plan area provides relatively stable habitat in that it is largely free of human and livestock conflicts. Approximately 47% (1,370,000 acres) of the plan area is in designated Wilderness Areas (USDA Forest Service 2014).</t>
  </si>
  <si>
    <t xml:space="preserve">Widely disperses; Up to 500 miles documented. Study in NW Montana showed average movement away from natal territories was 70 mi for males and  48 mi for females, before establishing a new territory or joining an existing pack (MTNHP and MTFWP 2015). Wolves naturally recolonized northwestern Montana after extirpation, through dispersal from Canada. This, along with dispersal from successful reintroductions in Yellowstone NP and central ID, led to exceedance of recovery goals and de-listing from ESA (MNHP and MFWP 2015).
Gray wolf populations are managed by MFWP in accordance with the Montana Gray Wolf Conservation and Management Plan, which is approved by the FWS. (Bradley et al. 2015). Harvest is regulated in accordance with recovery goals.
</t>
  </si>
  <si>
    <t>No known threats to persistence in the plan area. Direct human-caused mortalities are the largest documented sources of wolf mortality statewide but these do not threaten persistence, as evidenced by continued recovery (Coltrane et al. 2016).  For example, in 2015, a year of continued population recovery, about 98% of all 276 documented mortalities in Montana was attributable to humans (e.g., legal harvest, agency control, vehicle collisions, illegal kills, etc.). About 1% was due to natural causes, and the remaining 1% was unknown (Coltrane 2016).</t>
  </si>
  <si>
    <t>Species is secure in the plan area, as evidenced by well distributed, abundant packs and lack of threats to population.</t>
  </si>
  <si>
    <t xml:space="preserve">Coltrane, J., J. Gude, B. Inman and others. 2016. Montana gray wolf conservation and management. 2015 annual report. MFWP, Helena. 60pp.
MNHP and MFWP. 2015. Gray Wolf — Canis lupus.  Montana Field Guide. Accessed from http://FieldGuide.mt.gov/speciesDetail.aspx?elcode=AMAJA01030
Sime, C., V. Asher, L. Bradley, and others. 2006. Montana gray wolf conservation and management 2005 annual report. Montana Fish,
Wildlife &amp; Parks. Helena, Montana. 95pp
USDA Forest Service. 2014. Assessment of the Flathead National Forest. Available at http://www.fs.usda.gov/detailfull/flathead/home/?cid=stelprdb5422786&amp;width=full
US Fish and Wildlife Service, Idaho Dept. Fish and Game, MFWP and others. 2015.  Northern Rocky Mountain wolf recovery program 2014 interagency annual report. M. Jimenez and S. Becker, eds. USFWS Ecological Services, Helena Montana. Accessed from http://www.fws.gov/mountain-prairie/es/species/mammals/wolf/annualrpt14/2014_FINAL_NRM-Summary.pdf
</t>
  </si>
  <si>
    <t>Gray-crowned Rosy-Finch
(Leucosticte tephrocotis)</t>
  </si>
  <si>
    <t xml:space="preserve">12 MNHP observation records, ranging from 1 to 40 birds each.  No detections in plan area during IMBCR bird monitoring program 2010-2015 (RMADC 2016). No estimates of occupancy rates or densities from IMBCR or BBS monitoring programs applicable to Montana or Montana BCR 10 (RMADC 2016, USGS 2016). However, flocks are often observed in the Bob Marshall Wilderness Complex wherever snow remains during June or July (Hans Castren, [FNF recreation staff] pers. comm. with Reed Kuennen FNF, 2013). </t>
  </si>
  <si>
    <t>Unknown. No regional trend data available either, as indicated from IMBCR sampling in BCR 10 or Montana BBS routes.</t>
  </si>
  <si>
    <t xml:space="preserve">Nests in alpine habitats (above timberline), primarily  on cliffs and talus among snowfields, and forages in barren, rocky or grassy areas adjacent to nesting sites. In migration and winter they  occur in open fields, cultivated lands, brushy areas, and other areas of human habitation. </t>
  </si>
  <si>
    <t xml:space="preserve">Likely stable. Alpine habitats are largely unsuited for land management activities (e.g., timber and livestock production).  Further, alpine most often occurs in Wilderness and other remote areas, which may infer indirect protections to the finch and its habitat. </t>
  </si>
  <si>
    <t>Low reproductive rate, low mortality.  Short summer breeding season. Well adapted to harsh alpine habitats, and not especially vulnerable to predation or other mortality factors. Record life span is over 6 years (Alaska; Macdougall-Shackleton et al 2000).</t>
  </si>
  <si>
    <t xml:space="preserve">No significant management threats in alpine habitats. Alpine habitats may be affected by climate change; uncertainty exists about how this species may respond.  </t>
  </si>
  <si>
    <t>Unknown population trends, stable habitat, lack of threats. However, a component of this species' habitat (spring snowfields) may be sensitive to climate change so the species should be re-evaluated in the future.</t>
  </si>
  <si>
    <t xml:space="preserve">RMADC. 2016. [web application]. Brighton, CO.  http://adc.rmbo.org.  (Accessed: 5/16/2016).
Macdougall-Shackleton, S., R. Johnson and T. Hahn. 2000. Gray-crowned Rosy-Finch (Leucosticte tephrocotis), The Birds of North America Online (A. Poole, Ed.). Ithaca: Cornell Lab of Ornithology; accessed October 9, 2015 from the Birds of North America Online: http://bna.birds.cornell.edu/bna/species/559
MNHP and MFWP. 2015. Gray-crowned Rosy-Finch — Leucosticte tephrocotis.  Montana Field Guide.  Accessed from http://FieldGuide.mt.gov/speciesDetail.aspx?elcode=ABPBY02030
USGS 2016. Breeding bird survey data - web application. Patuxent, MD. Accessed from http://www.mbr-pwrc.usgs.gov/bbs/bbs.html
</t>
  </si>
  <si>
    <t>Grizzly Bear
(Ursus arctos)</t>
  </si>
  <si>
    <t>Species is federally recognized.</t>
  </si>
  <si>
    <t>Harlequin Duck
(Histrionicus histrionicus)</t>
  </si>
  <si>
    <t>S2B (Breeding), RFSS</t>
  </si>
  <si>
    <t>Breeding has been detected  and is monitored on 9 streams in 4 GAs (N. Fork, M. Fork, S. Fork, Hungry Horse). The remaining 2 GAs do not have potential habitat. No population estimates are available, but in general, this species occurs throughout its range in lower densities than other river nesting species such as common merganser.
See "Harlequin Duck 1 (Monitoring)" tab for a summary of survey data.</t>
  </si>
  <si>
    <t xml:space="preserve">Brood monitoring data of 9 streams in plan area with historical evidence of broods suggests relative stability. Trail Creek, Spotted Bear River, and Sullivan Creek have been most consistently monitored, with 15-21 years of survey effort between 1990 and 2017. Trail and Spotted Bear have consistently produced young, with broods verified in over 85% of all years monitored. Sullivan is lower (33%) but had broods present recently (2015 and 2016). Other streams have not been monitored as frequently, but range from 33% to 100% in the proportion of years in which broods have been detected. When analyzed individually, 3 (33%)of the streams have had broods verified in at least 70% of the years they were surveyed; 7 (78%) of the streams have had broods verified in at least half of the years surveyed. Only 2 streams have not had verified brood detections since 2010, but these are in remote wilderness areas and have been surveyed only once or twice since then, which is not likely sufficient to conclude a loss of breeding areas. Across all 9 streams and the 26-year monitoring period, broods have been detected in 69% of survey-years. </t>
  </si>
  <si>
    <t>Clear, fast flowing mountain streams with abundant aquatic insects. A variety of nest sites have been documented, including cliffs, down logs in burned areas, instream logjams, and streambanks with thick shrub or tree cover (Cassirer and Groves 1994, L. Bate pers. comm. with R. Kuennen 2014). Key habitat characteristics are high water quality and complex stream structure (L. Bate pers. comm. with R. Kuennen 2015).  Calm back waters along rivers or beaver ponds may be important for brood rearing (Kuchel 1977).  Small tributaries to larger rivers are important for nesting and easrly-season brooding; later, as chicks become stronger, broods may move onto the larger rivers.</t>
  </si>
  <si>
    <t xml:space="preserve">In all monitored watershed sub-basins on the Forest with known harlequin duck nesting, the overall watershed condition is high. PIBO  monitoring has shown an improved trend in aquatic habitat in both reference and managed watersheds (Kendall 2014). Habitat conditions such as large wood, pool fines, percent pools and residual pool depth have trended upwards since sampling began in 2001 (find more details in the Aquatics sections within chapter 3 of the Flathead's FEIS for the Revised Forest Plan). </t>
  </si>
  <si>
    <t xml:space="preserve">Harlequin ducks are relatively long-lived, with low annual reproductive output, delayed reproduction, and high fidelity to breeding sites and mates. All of these traits may limit the extent to which populations can rebound from declines. The survival of adult females is likely the most critical factor in maintaining local populations (Wiggins 2005). Annual productivity may be influenced by the timing and intensity of spring water flows (i.e., flooding and drought;  (Hansen 2014, Kuchel 1977). Harlequins that breed in the US Rocky Mountains appear to winter primarily in coastal waters of Oregon, Washington and southern British Columbia (Hendricks 2000).  </t>
  </si>
  <si>
    <t>Streamside vegetation removal could affect reprocduction if severe enough. However, timber treatments rarely occur in riparian areas due to long standing Plan direction to comply with Clean Water Act and Endangered Species Act; also, ducks are known to use burned riparian zones. Nesting/brooding ducks may tolerate high levels of human activity, particularly where vegetation is dense (Hansen 2014, Wallen and Grove 1989). Sometimes flush in response to boats, with large-scale rafting operations most concerning  (Robertson and Goudie 1999); however, this  type of rafting does not occur in the plan area's small nesting/ brooding streams.  Predation, competition with some fish species, climate change, and activities in coastal wintering areas may also affect ducks but there is insufficient data for a meaningful assessment of these potential stressors. Harlequins are hunted in wintering areas, but regulations are coordinated among US and and Canadian governments (federal and state/provinical) for sustainable populations in accordance with the North American Waterfowl Management Plan (USFWS 2018).</t>
  </si>
  <si>
    <t xml:space="preserve">Species appears secure in the plan area. While the species has some vulnerability due to inherent life history traits, the Flathead breeding population is well distributed, with brood production known on at least 9 streams in 4 GAs. In those 9 streams, brood presence has been verified in over 70% of all survey-years between 1990 and 2016. Available data suggest that vulnerabilities and threats are not currently of sufficient magnitude or extent to conclude substantial concern for long term persistence. </t>
  </si>
  <si>
    <t xml:space="preserve">Cassirer, E. and C. Groves. 1994. Ecology of Harlequin Ducks in northern Idaho. Idaho Dept. Fish Game, Boise.
Hansen, W. 2014. Causes of annual reproductive variation and anthropogenic disturbance in harlequin ducks breeding in Glacier National Park, Montana. M.S. Thesis, Univ. Montana, Missoula. 90pp.
Hendricks, P. and J. Reichel. 1998. Harlequin Duck research and monitoring in Montana: 1997. Montana Natural Heritage Program, Helena. 28 pp
Hendricks, P. and J. Reichel. 2000. Harlequin Duck research and monitoring in Montana: 1999. Montana Natural Heritage Program, Helena. 28 pp
Kendall, C. 2014. Index Scores of Stream Habitat in Reference and Managed Catchments, Flathead National Forest. 
Kuchel, C. 1977. Some aspects of the behavior and ecology of harlequin ducks breeding in Glacier National Park. M.S. Thesis, Univ. Montana, Missoula. 163pp.
Robertson, G. and R. Goudie. 1999. Harlequin Duck (Histrionicus histrionicus), version 2.0. In The Birds of North America Online (A. Poole and F. Gill, Eds). Ithaca: Cornell Lab of Ornith.; Accessed from https://doi.org/10.2173/bna.466
USFWS. 2012. North American Waterfowl Management Plan 2012.https://www.fws.gov/migratorybirds/pdf/management/NAWMP/2012NAWMP.pdf
Wallen, R. and C. Groves. 1989. Distribution, breeding biology and nesting habitat of harlequin ducks in northern Idaho. Idaho Dept. Game and Fish, Boise.
Wiggins, D. 2005. Harlequin Duck (Histrionicus histrionicus): a technical conservation assessment. USDA Forest Service, Rocky Mountain Region. Available at http://www.fs.fed.us/r2/projects/scp/
assessments/harlequinduck.pdf
</t>
  </si>
  <si>
    <t>Lewis's Woodpecker
(Melanerpes lewis)</t>
  </si>
  <si>
    <t>Long-eared Myotis 
(Western Long-eared Myotis)
(Myotis evotis)</t>
  </si>
  <si>
    <t xml:space="preserve">LC 
</t>
  </si>
  <si>
    <t xml:space="preserve">34 MNHP records scattered throughout plan area. Reproductive females have  been captured in the plan area. No evidence of hibernation in plan area but little is known of winter patterns. </t>
  </si>
  <si>
    <t>Unknown. Difficult to adequately monitor because they are concealed well in roosts and do not typically aggregate in large concentrations. Currently, species appears fairly common as over 85% of MNHP records occurred during mist net and acoustic surveys between 2006-2010.</t>
  </si>
  <si>
    <t>Wide range of rocky and forested habitats over a broad elevation gradient. Summer roosts include a variety of structures including bridges, buildings, trees with hollow cavities or loose bark, stumps, caves and rock fissures. Little known about wintering habits in Montana or elsewhere, but in other regions, hibernacula include caves, abandoned mines, and lava tubes. (MFWP and MNHP 2017, Hayes and Wiles 2013).  Roosting features likely abundant in the plan area; for example, 46 caves are known,   and snag densities are similar to historical estimates (USDA Forest Service 2014 p. 134 and 207-208, respectively).</t>
  </si>
  <si>
    <t xml:space="preserve">Key roosting structures like bridges, rock fissures, caves, and abandoned mines are relatively stable over long time periods. Availability of snags, stumps and loose bark are dynamic as they continually deteriorate and are created through recurring disturbance and decay processes. </t>
  </si>
  <si>
    <r>
      <t>The long-eared myotis typically roosts singly or in small colonies (MNHP and MFWP 2017, Hayes and Wiles 2013), which may reduce likelihood of experiencing population-level effects from stressors in roost sites (e.g., disturbance, white-nose syndrome; Langwig et al. 2012).  Few winter records are known in Montana (none in the plan area), possibly indicating migratory status (MNHP and MFWP 2017) or perhaps seclusionary or solitary roosting habits.
Like many other bats, likely has low annual reproduction (</t>
    </r>
    <r>
      <rPr>
        <u/>
        <sz val="11"/>
        <color theme="1"/>
        <rFont val="Calibri"/>
        <family val="2"/>
        <scheme val="minor"/>
      </rPr>
      <t>&lt;</t>
    </r>
    <r>
      <rPr>
        <sz val="11"/>
        <color theme="1"/>
        <rFont val="Calibri"/>
        <family val="2"/>
        <scheme val="minor"/>
      </rPr>
      <t>1 pup/yr) but high longevity (&gt;20 years; Schmidt 2003).
This species is ranked as common and secure globally (G5) and  apparently secure in Montana (S4). It occurs on the R1 RFSS list for units in South Dakota, but not the Flathead or other NFs in Montana.</t>
    </r>
  </si>
  <si>
    <t xml:space="preserve">It is unknown how the exotic fungus (known as Pd) that causes white-nose syndrome (WNS) in some bats might affect the long-eared myotis. Populations of some Myotis species are quite vulnerable to WNS while others appear much less so (Frick et al. 2017).  The long-eared myotis typically hibernates in singly or in low numbers, which may reduce population vulnerability (Langwig et al. 2012). Currently there is little overlap between the range of the species and areas where WNS or its causal fungus have been detected (e.g., western Washington, eastern Wyoming), and no contact with the Pd fungus has been recorded. To date, neither WNS nor its causal fungus have been detected in the plan area or other parts of Montana (USFWS 2018). 
Human disturbance at roost sites is not likely a  relevant threat to populations in the plan area due to the wide range of roost sites used, low fidelity to any one roost, and tendency not to roost in large groups.
</t>
  </si>
  <si>
    <t xml:space="preserve">Species appears to be secure in plan area. No indication of population or habitat declines in the plan area. No evidence  that populations using the plan area are particularly vulnerable to stressors on or off the plan area, including the Pd fungus. The Pd fungus  is not currently known to be present in plan area, and has not had demonstrated effects to either individuals or populations of this species anywhere in its range. No evidence of disturbance at roost sites sufficient to cause population declines.  </t>
  </si>
  <si>
    <t>Frick, W., T. Cheng, K. Langwig and others. 2017. Pathogen dynamics during invasin and establishment of host persistence. Ecology 98:624-631. 
Langwig, K, W. Frick, J. Bried and others. 2012. Sociality, density dependence and microclimates determine the persistence of populations suffering from a novel fungal disease, white-nose syndrome. Ecology letters: 15:1050-1057.
MNHP and MFWP. 2017.  Long-eared Myotis — Myotis evotis. Montana Field Guide. Accessed from http://FieldGuide.mt.gov/speciesDetail.aspx?elcode=AMACC01070
Hayes, G. and G. J. Wiles. 2013. Washington bat conservation plan. Washington Dept of Fish
and Wildlife, Olympia, Washington. 138+viii pp. Access from http://wdfw.wa.gov/publications/01504/wdfw01504.pdf
Schmidt, C. 2003. Conservation assessment for long-eared myotis in the Black Hills National Forest South 
USDA Forest Service. 2014. Assessment of the Flathead National Forest. Available at http://www.fs.usda.gov/detailfull/flathead/home/?cid=stelprdb5422786&amp;width=full
USFWS. 2017. Occurrence of white-nose syndrome and its causal fungus accessed from https://www.whitenosesyndrome.org/about/where-is-it-now</t>
  </si>
  <si>
    <t>Long-legged Myotis
(Myotis volans)</t>
  </si>
  <si>
    <t> 12 MNHP observation records distributed in 4 out of 5 GAs.  
Relatively abundant in Montana’s larger hibernacula (outside of plan area). Common across western US and collected across all of Montana (Foresman 2012).</t>
  </si>
  <si>
    <t>Unknown, as all but 1 MNHP record were observed since 2005.</t>
  </si>
  <si>
    <t>Occurs most often in montane coniferous forest. In Montana, many records have been from elevations &gt;6,000 ft (Foresman 2012). Summer day roosts include a variety of structures including trees, rock crevices, fissures in stream banks, and abandoned buildings; hibernacula include caves and mines (MNHP and MFWP 2017).</t>
  </si>
  <si>
    <t xml:space="preserve">Key roosting structures like rock crevices, caves, and abandoned mines are relatively stable over long time periods. Availability of snags, tree cavities, loose bark, and fissures in stream banks are dynamic as they continually deteriorate and are created through recurring disturbance and decay processes. </t>
  </si>
  <si>
    <t>Long-lived; may live up to 21 yrs (MNHP and MFWP 2012). Generalist insectivore; eats a wide variety of insects from different taxonomic families (e.g., moths, lacewings, leafhoppers, flies, beetles; Foresman 2012). 
This species is ranked as apparently secure or common and secure globally (G4G5) and  apparently secure in Montana (S4).</t>
  </si>
  <si>
    <t>It is unknown how the exotic fungus (known as Pd) that causes white-nose syndrome (WNS) in some bats might affect the long-legged myotis. Populations of some Myotis species are quite vulnerable to WNS while others appear much less so (Frick et al. 2017). There has been one confirmed case of WNS in this species (Abernethy 2018); this bat was captured alive in SD after surviving the critical winter hibernation period.  No mortality from WNS has been recorded for this species. To date, neither WNS nor its causal fungus have been detected in Montana (USFWS 2017). Human disturbance at roost sites is not likely a  relevant threat to populations in the plan area due to the wide range of roost sites used.</t>
  </si>
  <si>
    <t xml:space="preserve">Species appears to be secure in plan area. No indication of population or habitat declines in the plan area. No evidence  that populations using the plan area are particularly vulnerable to stressors on or off the plan area, including the Pd fungus. The Pd fungus  is not currently known to be present in plan area, nor has it been demonstrated to cause individual or mass mortality in individuals of this species anywhere in its range. No evidence of disturbance at roost sites sufficient to cause population declines.  </t>
  </si>
  <si>
    <t>Abernethy, I. 2018. White-nose sydrome surveillance across northern great plains national park units, 2018 interim report. Wyoming Natural Diversity Database, Univ. Wyoming, Laramie.
Foresman, K. 2012. Mammals of Montana. Montana Press Publishing Co., Missoula.429pp.
Frick, W., T. Cheng, K. Langwig and others. 2017. Pathogen dynamics during invasin and establishment of host persistence. Ecology 98:624-631.
MNHP and MFWP. 2017. Long-legged Myotis — Myotis volans.  Montana Field Guide. Accessed from  http://FieldGuide.mt.gov/speciesDetail.aspx?elcode=AMACC01110
USFWS. 2018. Where is WNS now? https://www.whitenosesyndrome.org/static-page/where-is-wns-now accessed 10/29/2018.</t>
  </si>
  <si>
    <t>Magnum Mantleslug
(Magnipelta mycophaga)</t>
  </si>
  <si>
    <t>S2S3</t>
  </si>
  <si>
    <t xml:space="preserve">Unknown.  Very low survey effort for this obscure species. 2 MNHP observation records in North Fork GA and 1 in Salish GA, with dates ranging from 1950 to 2003. Prior to land mollusk surveys initiated in 2007, less than 20 sites were known statewide, but subsquent surveys in 2007 and 2008  increased this to about 28 records.
</t>
  </si>
  <si>
    <t>A wide variety of mesic mixed conifer forest and riparian woodlands, sometimes with talus, also at higher elevation in drier sites with sufficient ground cover to maintain elevated soil moisture. Forest types include at least 10 major canopy species, ranging from black cottonwood and ponderosa pine to Engelmann spruce and subalpine fir.  
Usually found under rocks and woody debris, sometimes in rotten logs (MNHP and MFWP 2016).</t>
  </si>
  <si>
    <t xml:space="preserve">Unknown; the types of forests and woodlands used by this species are abundant, widely distributed and relatively stable overall (see Assessment to the Forest Plan; USDA Forest Service 2014).  </t>
  </si>
  <si>
    <t>Feeds on green plant material, possibly including moss.
MNHP and MFWP 2016.</t>
  </si>
  <si>
    <t xml:space="preserve">Little is known about this species, including specific habitat requirements and sensitivity to disturbance (MNHP and MFWP 2016). There has been speculation that logging, grazing, fire, rural home development, recreation and weed control threaten the species (MNHP and MFWP 2016).  However, these are theoretical threats and empirical evidence of actual population level threat is lacking.
</t>
  </si>
  <si>
    <t>Insufficient information to indicate substantial concern. No information on sensitivity to disturbance or population response theoretical threats.</t>
  </si>
  <si>
    <t>MNHP and MFWP. 2016. Magnum Mantleslug — Magnipelta mycophaga.  Montana Field Guide.  Accessed from: http://FieldGuide.mt.gov/speciesDetail.aspx?elcode=IMGAS61010</t>
  </si>
  <si>
    <t>Moose
(Alces alces)</t>
  </si>
  <si>
    <t xml:space="preserve">Distributed across the Forest in summer. In winter, found  primarily in the Salish and Hungry Horse Geographic Areas of the Forest (for more details see Assessment for the Forest, 2014).  According to DeCesare et al. (2014), northwest Montana, which includes and extends beyond the plan area, hosts the most moose in the state.  </t>
  </si>
  <si>
    <t xml:space="preserve">Recent harvest statistics indicate lower hunter success, increased effort, and lower kill per unit effort, concurrent with &gt;50% reduction in available permits since the 1990s. Aerial surveys also show decline
in calf:adult ratios in some areas. In combination, these data suggest a declining trend in abundance statewide, despite  ambiguity of certain data (DeCesare et al. 2014). 
</t>
  </si>
  <si>
    <t>In summer, mountain meadows, river valleys, swampy areas, and clearcuts. In winter, willow flats or mature coniferous forests.  Coniferous cover, uneven plant age composition and willows are important components.  (MNHP and MFWP 2015). 
Moose frequently use both logged and burned forest habitat in the first 10 to 30 years after harvest or fire (Eastman 1974).</t>
  </si>
  <si>
    <t>Wildfire has increased moose habitat in the plan area within recent decades. Riparian areas stable.</t>
  </si>
  <si>
    <t xml:space="preserve">This species is hunted and is an important subsistence resource for the Confederated Salish and Kootenai tribes. Harvest is regulated by MFWP.
Large body size makes moose well suited for deep snow and cold weather.  </t>
  </si>
  <si>
    <t>DeCesare et al. (2014) identified potential limiting factors to moose populations as hunter harvest, predation, vegetative succession and degradation, parasites, and climatic conditions. However, these limiting factors are not likely threats to persistence. No threats to persistence identified in plan area.</t>
  </si>
  <si>
    <t>Species is secure in plan area, as evidenced by harvestable surplus population; upward habitat trend from increasing wild fires; stable riparian areas; and lack of threats to long-term persistence.</t>
  </si>
  <si>
    <t xml:space="preserve">DeCesare, N., T. Smucker, R. Garrot and others. 2014. Moose status and management in Montana. Alces 50:35-51.
Eastman, D. 1974. Habitat use by moose of burns, cutovers and forests in northcentral British Columbia. Proceedings of the North American Moose Conference Workshop 10: 238–256.
USDA Forest Service. 2014. Assessment of the Flathead National Forest. Available at http://www.fs.usda.gov/detailfull/flathead/home/?cid=stelprdb5422786&amp;width=full
</t>
  </si>
  <si>
    <t>Mountain Plover
(Charadrius montanus)</t>
  </si>
  <si>
    <t xml:space="preserve">No; Species is not established or becoming established. Only one MNHP observation record (a transitory animal). </t>
  </si>
  <si>
    <t xml:space="preserve">Not known to occur in plan area; species is not established or becoming established in the plan area. </t>
  </si>
  <si>
    <t xml:space="preserve">MNHP and MFWP 2016. Mountain Plover — Charadrius montanus.  Montana Field Guide.   accessed on May 17, 2016, from http://FieldGuide.mt.gov/speciesDetail.aspx?elcode=ABNNB03100
RMADC 2016. Web-based data application accessed May 13, 2016 from http://rmbo.org/v3/avian/ExploretheData.aspx
</t>
  </si>
  <si>
    <t>North American Wolverine 
(Gulo gulo)</t>
  </si>
  <si>
    <t>Federally-recognized as Proposed (as of 5/24/2014), RFSS</t>
  </si>
  <si>
    <t>Northern Bog Lemming
(Synaptomys borealis)</t>
  </si>
  <si>
    <t xml:space="preserve">Unknown. Little sampling has occurred, and species is  difficult to catch using standard small mammal trapping methods, especially live traps (Dubois 2016, Reichel and Beckstrom 1994, Turnock and Anderson 2012).  Eight sites have been surveyed in plan area using standard trapping methods, with detections at two sites (25%; Reichel and Beckstrom 1993, 1994; Cleveland and Wood 2006; survey data in MNHP structured survey records). At one of these sites, only one lemming was captured in 114 trap nights, demonstrating difficulty of detection (Reichel &amp; Beckstrom 1993). Effort not known at the second site where one lemming was also trapped. Unknown whether it occurs in small colonies within plan area, as has been observed in other parts of its range (NatureServe 2018). </t>
  </si>
  <si>
    <t>Unknown.  Turnock and Anderson (2012) resampled 8 previously known bog lemming sites in W. MT - including one in the plan area - and detected lemmings at only one, which was outside the plan area.  However, the authors hypothesized that a different trapping methodology might yield more detections, acknowledging the common concensus that this species is difficult to trap and produces biased sampling results.</t>
  </si>
  <si>
    <t>Statewide, species has been found in 22 sites characterized by at least nine community types; however, wetlands such as fens (a type of peatland), wet meadows and bog-like environments are thought to be preferred, especially where mosses occur (MNHP and MFWP 2015). Sites as small as 1 acre have been utilized (Reichel and Corn 1997).
There are about 60 fens in the plan area greater than 1 acre, totaling approximately 1,150 acres. Marshes and willow or sedge dominated wetlands cover nearly an additional 20,000 acres. In all, over 112,000 acres of riparian habitats are distributed throughout the plan area (USDA Forest Service 2014).</t>
  </si>
  <si>
    <t xml:space="preserve">Wetlands in the plan area have largely been protected by plan components to comply with state and federal water quality standards (USDA Forest Service 2014); this very likely has led to stable or improving habitats for the northern bog lemming.  Extensive field surveys within the plan area since the early 1990s have verified stable peatland habitat conditions in particular (see Peatlands Group of SCC plant evaluation spreadsheet). Due to their great mass of water-holding organic matter, peatlands are inherently exceptionally stable and may persist for centuries despite variations in climate. In the absence of major disturbances, peatlands support self-perpetuating communities (Chadde et al 1998).  </t>
  </si>
  <si>
    <t>High reproductive potential and an unknown - but likely short - life span, similar to other rodents.  Capable of producing 2 or 3 litters per year, and breeding during the summer of birth (MNHP and MFWP 2015).
Reichel and Corn (1997) developed a population viability analysis (PVA) using life history data from a related species, but concluded their model lacks validity without species-specific population parameters. We do not consider that model to be best available scientific information due to this major shortfall.</t>
  </si>
  <si>
    <t xml:space="preserve">Few relevant management threats due to long-standing riparian management direction implementing state and federal water quality standards. Grazing, timber harvest, road and trail building, and motorized use can alter structure and function of wetlands when not properly managed.   
There is high uncertainty regarding the effect of projected climate change on fens and other wetlands utilized by bog lemmings. However, in the absence of major disturbances, peatlands support self-perpetuating communities (Chadde et al 1998). </t>
  </si>
  <si>
    <t xml:space="preserve">Fen and other important wetland habitats are relatively common in the plan area and have likely been relatively stable with few modern stressors. Current sampling methodology and effort to date are inadequate to determine abundance, distribution or trends of bog lemming populations, but no life history characteristics or other relevant information indicate cause for substantial concern. Climate change effects on habitat are highly uncertain and not cause for substantial concern at this time.
</t>
  </si>
  <si>
    <t xml:space="preserve">Chadde, S, J.S. Shelly, R. Buskirk and others. 1998. Peatlands on national forests of the northern Rocky Mountains: ecology and conservation. USDA Forest Service Rocky Mountain Research Station. General Technical Report RMRS-GTR-11.
MNHP observation and structured survey records.
MNHP and MFWP. 2015. Northern Bog Lemming — Synaptomys borealis.  Montana Field Guide.  Accessed from http://FieldGuide.mt.gov/speciesDetail.aspx?elcode=AMAFF17020
Reichel J. and S. Beckstrom. 1993. Northern bog lemming survey: 1992. A report to USDA Forest Service Kootenai NF. MNHP, Helena.   
Reichel J. and S. Beckstrom. 1994. Northern bog lemming survey: 1993. A report to USDA Forest Service Kootenai, Flathead and Lewis and Clark NFs. MNHP, Helena.
Reichel J. and J. Corn. 1997. Northern bog lemmings: survey population parameters and population analysis. A report to USDA Forest Service Kootenai NF. MNHP, Helena.
Turnock, B. and A. Anderson. 2012. Northern bog lemming (Synaptois borealis) survey of Northwest Montana. A report to MFWP Regions 1 &amp; 2. Kalispell.
USDA Forest Service. 2014. Assessment of the Flathead National Forest. Available at http://www.fs.usda.gov/detailfull/flathead/home/?cid=stelprdb5422786&amp;width=full
</t>
  </si>
  <si>
    <t>Northern Leopard Frog
(Lithobates pipiens)</t>
  </si>
  <si>
    <t>S1 in mountains of western Montana (S4 on great plains)
RFSS</t>
  </si>
  <si>
    <t xml:space="preserve">Not known to occur in plan area </t>
  </si>
  <si>
    <t>Northern Long-eared Bat (Northern Myotis)
(Myotis septrionalis)</t>
  </si>
  <si>
    <t>No. Known to occur only as far west as eastern Montana</t>
  </si>
  <si>
    <t>Federally recognized species not known to occur in plan area</t>
  </si>
  <si>
    <t xml:space="preserve">MNHP species observation records
USFWS Environmental Conservation Online System,  Northern Long-eared Bat (Myotis septentrionalis).  Accessed from https://ecos.fws.gov/ecp0/profile/speciesProfile?spcode=A0JE#status
</t>
  </si>
  <si>
    <t>Pika
(Ochotona princeps)</t>
  </si>
  <si>
    <t xml:space="preserve">63 MNHP observation records, 79% of which were observed since 2003. An additional 6 observations in FS NRM database, all since 2010. Well distributed, particularly in North Fork and South Fork GAs but having at least one record in every GA. </t>
  </si>
  <si>
    <t xml:space="preserve">Unknown. Historic  records are scarce and have low precision. Repeat surveys have not occurred.  </t>
  </si>
  <si>
    <t>Mid to high elevation talus, boulder fields, and rock rubble with  forbs adjacent for forage.  (MNHP and MFWP 2017).</t>
  </si>
  <si>
    <t>Rocky habitats are harsh but likely stable, subject to slow or infrequent geologic and climatic forces such as weathering, avalanches and other mass movements that would likely maintain habitat for many more years.</t>
  </si>
  <si>
    <t xml:space="preserve">High metabolism lends this species to overheating; therefore possibly susceptible to a warming climate. However, the species has demonstrated behavioral plasticity to avoid heat stress by mechanisms such as shifting activity to dawn, dusk, and night periods, and utilizing cooler microhabitats during hot periods (Shindeman 2015, Smith 1974). </t>
  </si>
  <si>
    <t xml:space="preserve">Climate change may be a stressor over relatively long time periods in some areas. However, large, complex "mainland" mountain ranges such as the  Rocky Mountains of the plan area are more secure and less susceptible to habitat loss than smaller and more isolated mountains such as found in the Great Basin region. See papers by Beever et al 2010, Erb et al. 2014, Hall et al. 2016. Also, pika demonstrate behavioral plasticity to avoid heat stress. </t>
  </si>
  <si>
    <t xml:space="preserve">Relatively abundant and stable habitat, lack of threats. Population trends unknown but species is not uncommon and is likely adaptive to a warming climate in the complex, abundant habitats found in the plan area. </t>
  </si>
  <si>
    <t xml:space="preserve">Beever, A, C. Ray, P. Mote and J. Wilkening. 2010. Testing alternative models of climate-mediated extirpations. Ecological Applications 20:164-178.
Erb, L., C. Ray, and R. Guralnick. 2014. Determinants of pika population density vs. occupancy in the Southern Rocky Mountains. Ecological Applications: 24:429-435.
Hall, E., A. Chalfoun, E. Beever, and A. Loosen. 2016. Microrefuges and the occurrence of thermal specialists: implications for persistence amidst changing temperatures. Climate Change Responses 3:8. 12pp.  
MNHP and MFWP. 2017. Pika — Ochotona princeps.  Montana Field Guide.  Accessed from http://FieldGuide.mt.gov/speciesDetail.aspx?elcode=AMAEA01020
Shinderman, M. 2015. American pika in a low-elevation lava landscape: expanding the known distribution of a temperature-sensitive species.
Smith, A. 1974. The distribution and dispersal of pikas: Influences of behavior and climate. Ecology 55:1368-1376.
</t>
  </si>
  <si>
    <t>Sandhill Crane
(Grus canadensis)</t>
  </si>
  <si>
    <t>S2N (Non-breeding)</t>
  </si>
  <si>
    <t xml:space="preserve">Numerous MNHP observation records in summer and migration seasons. Likely uses the plan area for foraging only during these times, and does not nest or overwinter there.  The Fall 2017 estimate was 19,592 cranes in  the Rocky Mountain population, to which the plan area belongs (USFWS 2018). </t>
  </si>
  <si>
    <t xml:space="preserve">Unknown. However, the 2015-2017 crane abundance estimate of the encompassing Rocky Mountain population was essentially unchanged from the previous three year period, indicating stability (USFWS 2018); it also fits within the population objective stated in the management plan for Rocky Mountain sandhills (Pacific Flyway Council and Central Flyway Council 2016). </t>
  </si>
  <si>
    <t xml:space="preserve">Non-forested habitats, primarily valley floors, meadows, wetlands and agricultural fields. </t>
  </si>
  <si>
    <t>Wetlands relatively stable in plan area due to long-standing riparian management direction intended to meet state and federal water quality standards.  Other non-forested areas (outside of burns) are naturally limited in plan area.</t>
  </si>
  <si>
    <t>Opportunistic, omnivorous forager; consumes invertebrates, small vertebrates, and a variety of plant materials including agricultural grains. Begins breeding at 2 to 7 years old. Normally long-lived, up to 20 + years. Lays 2-egg clutches but rarely fledges more than one young annually (Gerber et al. 2014).  
S2N status was assigned in recognition of limited overwintering habitats outside of plan area (D. Bachen pers. comm).</t>
  </si>
  <si>
    <t>None. Broader-scale concerns of the encompassing Rocky Mountain population (which is stable and meeting population objectives) tie primarily to changing agricultural practices (e.g., shift from corn to cotton), residential expansion, and major hydrologic changes such as caused by groundwater pumping. None of these threats apply to NFS lands.</t>
  </si>
  <si>
    <t>Plan area occasionally used by foraging birds only;  does not provide overwintering or  breeding habitat; no relevant threats in plan area. Overall, Rocky Mountain population of sandhills is stable and within population objections.</t>
  </si>
  <si>
    <t xml:space="preserve">D. Bachen pers comm. Email conversation between Dan Bachen, MNHP Senior Biologist and Cara Staab, USFS Regional Wildlife Ecologist, 05/18/2016.
Gerber, B, J. Dwyer, S. Nesbitt, and others. 2014. Sandhill Crane (Grus canadensis), The Birds of North America Online (A. Poole, Ed.). Ithaca: Cornell Lab of Ornithology; Accessed from the Birds of North America Online: http://bna.birds.cornell.edu/bna/species/031
MNHP and MFWP 2016. Sandhill Crane — Grus canadensis.  Montana Field Guide at http://FieldGuide.mt.gov/speciesDetail.aspx?elcode=ABNMK01010
Pacific Flyway Council and Central Flyway Council. 2016. Pacific and Central Flyways Management plan for the Rocky Mountain population of greater sandhill
cranes. Pacific Flyway Council and Central Flyway Council, care of the USFWS's Pacific Flyway Representative, Vancouver, Washington. 47pp.
USFWS 2018. Final frameworks for migratory bird hunting regulations. Federal Register 83:25738-25773.
</t>
  </si>
  <si>
    <t>Sharp-tailed Grouse
(Tympanuchus phasianellus)</t>
  </si>
  <si>
    <t>S1 West of Continental Divide, S4 east of continental divide</t>
  </si>
  <si>
    <t xml:space="preserve">No. Old records within outer boundary of FNF but not on NFS lands (MNHP species observation records). Thought extirpated west of continental divide in Montana. (MNHP and MFWP 2016).
</t>
  </si>
  <si>
    <t xml:space="preserve">The Rocky Mountain Avian Data Center. 2016.  Brighton, CO.  Web-based data application accessed from http://rmbo.org/v3/avian/ExploretheData.aspx
MNHP and MFWP. 2016. Sharp-tailed Grouse — Tympanuchus phasianellus.  Montana Field Guide.  accessed from http://FieldGuide.mt.gov/speciesDetail.aspx?elcode=ABNLC13030
</t>
  </si>
  <si>
    <t>Striate Disc
(Discus shimekii)</t>
  </si>
  <si>
    <t xml:space="preserve">No; One MNHP observation record on non-federal land within outer Forest boundary. Species not observed on nearby NFS lands where other snails were recorded.
</t>
  </si>
  <si>
    <t>Not known to occur in the plan area.</t>
  </si>
  <si>
    <t>Suckley Cuckoo Bumble Bee
(Bombus suckleyi or Psithyrus suckleyi)</t>
  </si>
  <si>
    <t>G1G3</t>
  </si>
  <si>
    <t>No; all observation records in the plan area date back at least 30 years ago, which exceeds the NatureServe guidelines we adopted to help differentiate currently known versus historic populations.</t>
  </si>
  <si>
    <t>Unknown. Species is not readily identifiable to casual observers and has not been inventoried in plan area. A total of 3 records, all dating back at least 30 years ago (MNHP observation records). Species is widely distributed in the US and Canada though may have experienced declines or extirpations in some portions of its range.</t>
  </si>
  <si>
    <t xml:space="preserve">Unknown in plan area. Dolan et al. (2017) noted that, in Montana, the number of records for this species hasn't increased at as high of a rate as it has for other bumble bees. However, they concluded that it is not appropriate to form conclusions about population trends at this time.  </t>
  </si>
  <si>
    <t>Unknown in plan area. Across range, highly variable habitats including grassland, shrub-steppe, conifer forests, montane and subalpine meadows. This likely corresponds to the wide range of hosts this species parasitizes  (MNHP and MFWP 2017).</t>
  </si>
  <si>
    <t xml:space="preserve">Unknown, as specific habitats or hosts used in plan area are unknown. </t>
  </si>
  <si>
    <t>A social parasite, killing the host and nesting in colonies of other bumble bees, especially B. occidentalis (which is also evaluated here), but recorded from colonies of other species that occur in or near plan area including B. rufocinctus, B. fervidus, B. nevadensis, and B. appositus. In one southern Alberta study, reported to have depredated 80% of 15 B. occidentalis nests (MNHP and MFWP 2017).</t>
  </si>
  <si>
    <t>Unknown. Thought to be declining in some parts of range, possibly due to declines in one of the main host species, B. occidentalis  (MNHP and MFWP 2017). Status of this and other host species are unknown in plan area.</t>
  </si>
  <si>
    <t>Species is only historically known to occur in the plan area. Also, there is insufficient information to indicate substantial concern. No information on abundance, distribution, population trend, habitat or habitat trend, status of host species, or threats.</t>
  </si>
  <si>
    <t>Dolan, A, C. Delphia, K. O'Neill and others. 2017. Bumble bees (Hymenoptera: Apidae) of Montana. Annals of the Entomological society of America 110:129-144.
MNHP species observation records
MNHP and MFWP. 2017. Suckley Cuckoo Bumble Bee — Bombus suckleyi.  Montana Field Guide. Accessed from http://FieldGuide.mt.gov/speciesDetail.aspx?elcode=IIHYM24350</t>
  </si>
  <si>
    <t>Townsend's Big-eared Bat
(Corynorhinus townsendii)</t>
  </si>
  <si>
    <t xml:space="preserve">Sparce data. Only two hibernating individuals have been observed in plan area, one in each of two different caves. No maternity roosts known in plan area. There are two additional MNHP observations  in plan area, neither of which were  associated with maternity or hibernacula roosts. South Fork and Hungry Horse GAs.  </t>
  </si>
  <si>
    <t xml:space="preserve">Unknown. No demographic data or estimates of population size are available for any population in Montana (MNHP and MFWP 2017). </t>
  </si>
  <si>
    <t xml:space="preserve">Cavernous roosts for raising young and overwintering are the limiting habitat features for this species. May be more closely tied to caves than many other bat species (Pierson et al. 1999). The plan area contains 46 known caves, most of which are in remote, designated Wilderness Areas (USDA Forest Service 2014); none are known to support roosting big-eared bats. Additionally, snow likely conceals most cave entrances during winter. Few abandoned mines potentially suitable to big-eared bats occur in the plan area; none are known to support this species. Most caves and mines in Montana appear to be too cool in summer for use as maternity roosts. Other summer roosts (day and night) do not likely limit populations, and may include snags and old buildings in addition to caves and mines (MNHP and MFWP 2016).
</t>
  </si>
  <si>
    <t>Unknown; we have not found congregations of this species in the plan area and do not have insight to what habitats are being used. However, in general, caves are inherently stable geologically and climatologically. Human disturbance is not likely changing cave habitat, as most of the plan area's caves are in designated wilderness areas.  Few mines occur in the plan area, and no mines are known to be used by this bat in the plan area.</t>
  </si>
  <si>
    <t>Species does not appear to be susceptible to white-nosed syndrome, though may be a carrier of the fungus that causes the disease in some other species (Maxell 2015, USFWS 2018). In Montana, Townsend's bat has been found at summer and winter roosts in the presence of other bat species, although it usually found hibernating in the open and alone, rather than in clusters or wedged in cracks (MNHP and MFWP 2017).</t>
  </si>
  <si>
    <t xml:space="preserve"> None known due to absence of maternity or hibernacula roosts. In some areas, excessive human activity in or immediately around caves is thought to disturb roosting bats; however, according to MNHP and MFWP (2017), negative response by Townsend's big-eared bats to human activities is largely undocumented in Montana. The maternity colony at Lewis and Clark Caverns State Park (not in plan area) has persisted for over a century, even though it is exposed daily to tour groups. Improper closure of caves, mines or other roost structures can reduce roosting habitat availability and potentially trap bats if timing is not appropriate. Most of the plan area's known caves are in designated wilderness, which limit human access and management activities, and provides a high level of seclusion from human visitation.</t>
  </si>
  <si>
    <t xml:space="preserve">Insufficient information to indicate substantial concern. No known congregations of maternal or hibernating bats in plan area. Suitable maternal and hibernacula roosts appear to be limiting factors for this species. No information on population trends or abundance, and little information on distribution in plan area. No known threats relevant to population using the plan area. The Pd fungus White-nose syndrome does not appear to cause mortality in this species, nor is the disease present in the plan area or elsewhere in Montana.  Most caves (potential habitats) in the plan area are located inside designated wilderness which ensures high likelihood of cave stability. </t>
  </si>
  <si>
    <t>Maxell, B. Coordinator. 2015. Montana Bat and White‐Nose Syndrome Surveillance Plan and
Protocols 2012 ‐2016. MNHP, Helena. 205 p.
MNHP and MFWP. 2017. Townsend's Big-eared Bat — Corynorhinus townsendii.  Montana Field Guide.  Accessed  from http://FieldGuide.mt.gov/speciesDetail.aspx?elcode=AMACC08010
USFWS. 2018. Bats affected by WNS. Accessed 10/29/2018 from https://www.whitenosesyndrome.org/static-page/bats-affected-by-wns
USDA Forest Service. 2014. Assessment of the Flathead National Forest. Available at http://www.fs.usda.gov/detailfull/flathead/home/?cid=stelprdb5422786&amp;width=full</t>
  </si>
  <si>
    <t>Trumpeter Swan
(Cygnus buccinator)</t>
  </si>
  <si>
    <t>Veery
(Catharus fuscescens)</t>
  </si>
  <si>
    <t xml:space="preserve">Recorded in low numbers in all GAs except Salish Mountains (MNHP species observation records).  Only one detection through IMBCR bird monitoring program, likely due to under-sampling of riparian hardwood habitats.  </t>
  </si>
  <si>
    <t xml:space="preserve">Unknown. In nearby Flathead Valley, where human development continues in riparian areas, veery appear to have declined over the past few decades (D. Casey pers. comm. with Reed Kuennen). Breeding Bird Survey data between 2005-2015 show a significant  decline in Montana as a whole (-4.46% with 95% confidence), but a non-significant decline in the Northern Rockies region where the plan area occurs (-1.27% with 95% confidence). Caution must be used with this data source as it has important limitations (Sauer et al. 2017).     </t>
  </si>
  <si>
    <t xml:space="preserve">In Montana, veeries prefer riparian forests and wooded wetlands dominated by deciduous species such as willows, cottonwoods, alders and aspen, and containing a well developed shrubby understory (Marks et al. 2016). These habitats are not historically or currently  common in plan area, but are most likely to occur in low elevation riparian areas. </t>
  </si>
  <si>
    <t xml:space="preserve">In the plan area, riparian conditions are generally improving across plan area (see PACFISH  INFISH  Biological Opinion monitoring, unpublished data in project file). Aspen and birch hardwood forests have declined from historical levels due to vegetation succession, but this includes uplands and is not specific to  riparian areas (USDA Forest Service 2014). Data is insufficient to tease out changes relevant to potential veery habitat in riparian systems. In nearby Flathead Valley, which is lower elevation than most of the plan area, suitable habitat has likely declined from what was available historically, due partly to human development and agricultural use of private lands. </t>
  </si>
  <si>
    <t xml:space="preserve">Typically produces 5 eggs per clutch, and generally one clutch per season, though possibly capable of two (Bevier et al. 2015). This is typical of many passerines.
This species may be sensitive to patch size at certain scales (Bevier et al. 2005).  For example, in Rhode Island Smith et al (2011) found that forest area was positively correlated with veery presence at very fine scales (500 m radius), but was negatively influential at broader scales (2-10 km radius). The authors interpret  that while forest fragmentation may negatively affect the species where habitat patches are already small, it may be beneficial in areas with large contiguously forested blocks.   </t>
  </si>
  <si>
    <t xml:space="preserve">In some parts of its range, riparian fragmentation, loss of understory vegetation by livestock grazing, and brood parasitism by cowbirds have been identified as threats (Marks et al 2016). However, these are not particularly relevant to populations breeding in the plan area due to minimal presence of livestock, lack of permanent developments, and long-standing riparian management direction to meet water quality standards and aquatic species' needs.  </t>
  </si>
  <si>
    <t xml:space="preserve">Riparian hardwood habitat is inherently limited but likely stable in the plan area due to a lack of stressors (e.g., grazing). No data on population trends in plan area. No life history attributes or other factors that suggest substantia concern for this species. </t>
  </si>
  <si>
    <t xml:space="preserve">Bevier, L., A. Poole and W. Moskoff. 2005. Veery (Catharus fuscescens), The Birds of North America (P. Rodewald, Ed.). Ithaca: Cornell Lab of Ornithology; Accessed from https://birdsna.org/Species-Account/bna/species/veery
Marks, J., P. Hendricks and D. Casey. 2016. Birds of Montana. Buteo Books, Arlington VA. 659pp.
MNHP species observation records.
Sauer, J., D. Niven, J. Hines and others. 2017. The North American breeding bird survey, results and analysis 1966-2015. Version 2.07.2017 USGS Patuxent Wildlife Research Center, Laurel, MD. Accessed from https://www.mbr-pwrc.usgs.gov/bbs/bbs.html
Smith, A., L. Fahrig and C. Francis. 2011. Landscape size affects the relative importance of habitat amount, habitat fragmentation, and matrix quality on forest birds. Ecography 34: 103-113.
</t>
  </si>
  <si>
    <t>Western Bumble Bee
(Bombus occidentalis)</t>
  </si>
  <si>
    <t xml:space="preserve">Unknown. Species is not readily identifiable to casual observers and has not been inventoried in plan area. 8 MNHP observation records in plan area. In Montana, over 1,000 records across 41 counties, with past collection efforts having notable biases (such as being road-based or targeting specific species), and not attempting to measure true abundance or distribution (Dolan et al. 2017). Full range includes much of western US and Canada  although some areas may have recently experienced local extirpations (MNHP and MFWP 2017). </t>
  </si>
  <si>
    <t xml:space="preserve">Unknown; no monitoring has occurred in plan area or other parts of Montana. Dolan et al. (2017) noted that, in Montana, the number of records for this species hasn't increased at as high of a rate as it has for other bumble bees. However, they concluded that it is not appropriate to form conclusions about population trends at this time.  Declines in abundance and local extirpations have been reported in other portions of its range, such as central California and portions of the west coast (National Research Council 2007).
 </t>
  </si>
  <si>
    <t>Unknown in plan area. Across range, highly variable habitats including open grassy areas, prairie, urban parks and gardens, sagebrush steppe, mountain meadows, alpine tundra.   (MNHP and MFWP 2017).</t>
  </si>
  <si>
    <t>Unknown, as specific habitats used in plan area are unknown. However, no portions of the plan area  are in intense agricultural production or otherwise subject to vegetative type conversion.</t>
  </si>
  <si>
    <t xml:space="preserve">Native in western US, but was also  commercially bred and used to pollinate greenhouse crops through at least 2006 (National Resource Council 2006). Species is a generalist forager, obtaining nectar from a wide variety of flowers. </t>
  </si>
  <si>
    <t xml:space="preserve">Not known in plan area or well articulated in literature for forested ecosystems in general. The portions of range with evidence of declines (e.g. central California and possibly the Palouse region of Idaho and Washington) are intensely managed for crop production, which according to Koh et al.  (2016) is closely associated with low abundance of pooled bumble bee species in the US. Demonstrated stressors  of bumble bees in general include conversion of native habitat to croplands,  pesticides, parasites, and competition with and pathogen transfer from nonnative or commercial bees utilized for crop pollination (Dolan et al. 2017). </t>
  </si>
  <si>
    <t xml:space="preserve">Insufficient information to indicate substantial concern. No information on abundance, distribution, population trend, habitat or habitat trend, or threats in plan area. </t>
  </si>
  <si>
    <t>Dolan, A, C. Delphia, K. O'Neill and others. 2017. Bumble bees (Hymenoptera: Apidae) of Montana. Annals of the Entomological society of America 110:129-144.
Koh, I., E. Lonsdorf, N. Williams and others. 2016. Modeling the status, trends, and impacts of wild bee abundance in the United States. Proc. Natl. Acad. Sci. 113: 140-145.
MNHP and MFWP. 2017. Western Bumble Bee — Bombus occidentalis.  Montana Field Guide.  Montana Natural Heritage Program.  Accessed from http://FieldGuide.mt.gov/speciesDetail.aspx?elcode=IIHYM24250.
Natural Research Council. 2006. Status of pollinators in North America. Natl. Acad. Press, Wash., D.C. 327pp.</t>
  </si>
  <si>
    <t>Wolverine</t>
  </si>
  <si>
    <t xml:space="preserve">289 MNHP observation records exist, distributed in all GAs (about 40% since 2000). Species occurs in naturally low densities due to large home ranges, wide-ranging movements and solitary characteristics (USFWS 2018). A recent survey effort across four contiguous states (MT, WY, ID, WA)  found wolverine occupancy rates to be highest (0.8-1) in MT's Northern Continental Divide Ecosystem (NCDE) (Lukacs et al. 2020), which contains the plan area. Nearly all surveyed grid cells within the Bob Marshall Wilderness complex, which partially occurs in the plan area, had confirmed wolverine use, indicating this area is near carrying capacity. </t>
  </si>
  <si>
    <t xml:space="preserve">Current trend unknown due to naturally low densities and  remote habitats (USFWS 2020). Occupancy monitoring is occurring across the Northern Region (Golding et al. 2018). The most recent trend assessment in the plan area concluded wolverines were stable for a 5-yr period within the 1,300 sq km study area, which  included nearly equal amounts of designated wilderness and non-wilderness (Hornocker and Hash 1981). At the larger scale of the contiguous US, declines are not suspected (USFWS 2018). For historical context, wolverines were thought to be extirpated, or nearly so, from the contiguous US by the early 1900's due primarily to unchecked persecution.  Repopulation of the Rocky Mountain and Cascade ranges likely occurred through recolonization and subsequent reproduction of animals dispersing from the north (McKelvey et al. 2014). No translocations have occurred. Dispersal has since been documented from reoccupied range to other historical ranges in California, Utah and Colorado, potentially indicating further range reoccupation through natural means.  </t>
  </si>
  <si>
    <t xml:space="preserve">Uses a variety of habitats irrespective of vegetation types in high elevations away from human settlements (e.g., talus, forested areas, alpine meadows) (USFWS 2018).  Elevation range of known wolverine den sites in Glacier NP is 1500-2300 m; it is likely similar in the plan area due to proximity and similar environments. Often assumed to have an obligate relationship with snow (including persistent spring snow) for natal denning, although the key elements defining this relationship have not been empirically analyzed, and the species is known to den where spring snow isn't present (USFWS 2018). The Forest has  approximately 1.4 to 1.7 million acres of modeled wolverine habitat depending on which model is used; about 59-64% of this occurs in designated wilderness and an additional 25% is in inventoried roadless areas (see Flathead RFP FEIS Vol 2 p. 256). Further, 3 million acres of national park and designated wilderness on other national forests immediately adjoin the plan area providing good connectivity for gene flow and juvenile dispersal. </t>
  </si>
  <si>
    <r>
      <t>Likely relatively stable given the wide range of habitats used by the species and the preponderance of modeled habitat occurring in designated wilderness and IRAs where human presence is low (</t>
    </r>
    <r>
      <rPr>
        <u/>
        <sz val="11"/>
        <color theme="1"/>
        <rFont val="Calibri"/>
        <family val="2"/>
        <scheme val="minor"/>
      </rPr>
      <t>&gt;</t>
    </r>
    <r>
      <rPr>
        <sz val="11"/>
        <color theme="1"/>
        <rFont val="Calibri"/>
        <family val="2"/>
        <scheme val="minor"/>
      </rPr>
      <t>84%). Trend in April 1 peak snowpack was stable to slightly decreasing from 1983-2012, as indicated from four snow telemetry (SNOTEL) sites on the Flathead NF.</t>
    </r>
  </si>
  <si>
    <t xml:space="preserve">Generalist predator and scavenger that consumes a wide variety of foods. Has large spatial requirements for an animal of its size; in adjacent Glacier National Park, home ranges averaged 55 sq. mi  for females, 193 sq mi for males (Copeland and Yates 2008).  Has extensive dispersal capabilities to cross great distances through otherwise unsuitable habitats; accordingly, male dispersal habitat as modeled by Inman et al. (2013) encompasses the whole plan area. Dispersal capabilities likely facilitated repopulation in historically extirpated areas. Elevation range of known wolverine den sites in Glacier NP is 1500-2300 m (4921-7546 ft); it is likely similar in the plan area due to proximity and similar environments. </t>
  </si>
  <si>
    <t>Early extirpations linked to unchecked persecution, but modern harvest regulations allowed recolonization and expansion in and beyond the plan area  (USFWS 2020).  Climate change appears most significant stressor this century (e.g. loss of snowpack) (USFWS 2018). However, modeling for Glacier NP through midcentury suggests significant spring snowpack will persist there with perhaps a slight (200 m) upward shift in elevation (Barsugli et al. 2020). Such shift would remain below the highest elevation in the plan area. Given the  plan area's proximity and similarity to Glacier NP, this modeling has reasonable application to the plan area. Also, fine-scale topographic features like slope and aspect may hold snow refugia for denning in areas where deep snow cover is not contiguous (e.g., lower elevations) (Barsugli et al. 2020).  
Winter recreation activities (and similarly, roads) may affect wolverine movements, but reproduction and multi-year residency have been documented in high winter use areas (Heinemeyer and Squires 2015, Heinemeyer et al. 2019). Wolverine response was more pronounced to motorized activities than non-motorized, since motorized uses generally have a larger footprint and higher intensity. At least 84% of the plan area occurs in designated wilderness or IRA where motorized uses are closed year-round and nonmotorized uses are limited by access, leaving a maximum of 16% with potentially more disturbance from motorized uses.   
Demographic risks from other potential stressors such as wildland fire, disease, predation, genetic diversity, and small population effects are likely insignificant. For a thorough review of threats see USFWS (2018, 2020).</t>
  </si>
  <si>
    <t xml:space="preserve">Habitat is abundant and well-connected. Habitat largely occurs (&gt;84%) in designated wilderness or inventoried roadless areas that limit the potential for human disturbance, and where the occupancy rate has recently been demonstrated to be high (80-100%). Elevational and topographic refugia from climate change are expected to continue providing den sites through at least mid-century. </t>
  </si>
  <si>
    <t>Barsuguli, J., A. Ray, B. Livneh and others. 2020. Projections of mountain snowpack loss for wolverine denning elevations in the Rocky Mountains. Earth's Future 8:e2020EF001537.
Copeland, J. and R. Yates. 2008. Wolverine population assessment in Glacier National Park. Ecology and Management of Wildlife and Habitats, RWU 4201. USDA  FS, Rocky Mountain Research Station. Missoula, MT.
Golding, J., J. Schwartz, K. McKelvey and others. 2018. Multispecies mesocarnivore monitoring: USDA Forest Service multiregional monitoring approach. Gen. Tech. Rep. RMRS-GTR-388. USDA FS Rocky Mountain Research Station, Fort Collins, CO. 68 p.
Heinemeyer, K, J. Squires, M. Hebblewhite and others. 2019. Wolverines in winter: indirect habitat loss and functional responses to backcountry recreation. Ecosphere 10(2):e02611.
Heinemeyer, K. and J. Squires. 2015. Wolverine - winter recreation research project: investigating the interactions between wolverines and winter recreation. 2015 progress report. 13pp. 
Hornocker, M. and H. Hash. 1981. Ecology of the wolverine in northwestern Montana. 
Inman, R., B. Brock, K. Inman and others. 2013. Developing priorities for metapopulation conservation at the landscape scale: wolverines in the western US. Biol. Conserv. 166:276-286.
Lukacs, P, D.Evans Mack, R. Inman and others. 2020. Wolverine occupancy, spatial distribution, and monitoring design. J. Wildl. Manage. 84:841-851. 
McKelvey, K., K. Aubry, N. Anderson and others. 2014. Recovery of wolverines in the western United States: Recent extirpation and recolonization or range retraction and expansion? J. Wildl. Manage. 78:325-334.
USFWS. 2018. Species status assessment report for the North American wolverine (Gulo gulo luscus). Version 1.2. USFWS Mountain-Prairie Region, Lakewood, CO.
USFWS. 2018. Withdrawal of the proposed rule for the North American wolverine. Fed Reg. 85: 64618-64648.</t>
  </si>
  <si>
    <t>Species</t>
  </si>
  <si>
    <t>WO Instruction</t>
  </si>
  <si>
    <r>
      <t>Response to WO Instuction</t>
    </r>
    <r>
      <rPr>
        <b/>
        <vertAlign val="superscript"/>
        <sz val="11"/>
        <color theme="1"/>
        <rFont val="Calibri"/>
        <family val="2"/>
        <scheme val="minor"/>
      </rPr>
      <t>1</t>
    </r>
  </si>
  <si>
    <r>
      <t>NatureServe 
Ranking &amp; Rationale</t>
    </r>
    <r>
      <rPr>
        <b/>
        <vertAlign val="superscript"/>
        <sz val="11"/>
        <color theme="1"/>
        <rFont val="Calibri"/>
        <family val="2"/>
        <scheme val="minor"/>
      </rPr>
      <t>2</t>
    </r>
  </si>
  <si>
    <r>
      <t>Broad-scale NatureServe Threats</t>
    </r>
    <r>
      <rPr>
        <b/>
        <vertAlign val="superscript"/>
        <sz val="11"/>
        <color theme="1"/>
        <rFont val="Calibri"/>
        <family val="2"/>
        <scheme val="minor"/>
      </rPr>
      <t>2</t>
    </r>
  </si>
  <si>
    <r>
      <t>State (MNHP)  
Ranking &amp; Rationale</t>
    </r>
    <r>
      <rPr>
        <b/>
        <vertAlign val="superscript"/>
        <sz val="11"/>
        <color theme="1"/>
        <rFont val="Calibri"/>
        <family val="2"/>
        <scheme val="minor"/>
      </rPr>
      <t>3</t>
    </r>
  </si>
  <si>
    <r>
      <t>Broad-scale State (MNHP) Threats</t>
    </r>
    <r>
      <rPr>
        <b/>
        <vertAlign val="superscript"/>
        <sz val="11"/>
        <color theme="1"/>
        <rFont val="Calibri"/>
        <family val="2"/>
        <scheme val="minor"/>
      </rPr>
      <t>3</t>
    </r>
  </si>
  <si>
    <t>Other Relevant Information</t>
  </si>
  <si>
    <t>Verify the broad-scale threats do not cause substantial concern about the species' capability to persist over the long term in the plan area.</t>
  </si>
  <si>
    <t xml:space="preserve">Broad-scale threats do not cause substantial concern for harlequin ducks to persist long term in the plan area, evidenced primarily by positive population and habitat monitoring results in the plan area. Occupancy and brood production has been relatively stable over 27 years (1990-2017) among the 9 historically known brooding streams in the plan area. The overall watershed condition is high in monitored sub-basins that support harlequins, and there has been an improved trend in aquatic habitat in both reference and managed watersheds across the forest (Kendall 2014). The lower Clark Fork River, for which the MNHP has noted population declines and reduced water flow, does not occur in plan area. No indication that recreational use or pesticides in the plan area is of sufficient magnitude to affect populations or habitats in the plan area. Hunting is regulated by federal, state and provincial governments for sustainability without known issues to long-term persistence in plan area (this threat may need revisiting by NatureServe). Oil spills are low probability stochastic events that cannot be effectively evaluated in the context needed here. If such an unfortunate, rare event should occur, the species would be reevaluated for status as SCC. The historic spill that is frequently cited as reducing Pacific harlequin popuations (1989 Exxon Valdez spill) occurred in Prince William Sound, Alaska, which is outside of the primary wintering area of harlequins that breed in the plan area. </t>
  </si>
  <si>
    <t>G4 rank for reason "Although still globally widespread, the Atlantic population may be reaching critically low levels and the Pacific population has experienced substantial declines. Harlequins may exhibit high breeding and wintering site fidelity and small local breeding populations, and are thus subject to local extirpations. Declining overall populations may provide little chance of recolonization."</t>
  </si>
  <si>
    <t>Threatened by habitat degradation in breeding and wintering areas including: destruction of riparian areas; destruction of watershed stability and stream flow regimes by mining, roads, and timber harvest; impoundments and diversions on breeding streams; destruction of food base via pesticides; shoreline development and activities on wintering and breeding areas; disturbance by recreational river users and hikers in breeding areas (Spahr et al. 1991). Mortality factors include: over-harvesting of remnant populations; oil and other contamination in coastal areas (Harlequin Duck Working Group 1993). Oil may chronically recontaminate birds and eliminate reproduction (Patten 1993).</t>
  </si>
  <si>
    <t>State rank of S2 due to "…extremely limited breeding range in Montana."</t>
  </si>
  <si>
    <t>Populations on several streams on the lower Clark Fork River are no longer present due most likely to reduced water flows.</t>
  </si>
  <si>
    <t>Broadscale threats do not cause substantial concern about the rosy-finch's capability to persit long term in the plan area, primarily because the threats don't apply to the plan area.  There are no large open mines in the plan area's breeding habitat, nor is their high potential to have any large open mines.  Most suitable breeding habitat for this species is in remote alpine areas designated as Wilderness and withdrawn from mineral entry.  Also, there are few abandoned mine shafts needing sealing, as in recent years, most have been fitted with bat-friendly gates which would also allow passage by rosy-finches.  In 2014, there were no authorized locatable mineral activities (exploration or development) and there was only one active mining claim on the Forest (see Assessment to Forest Plan). The non-breeding population is secure in Montana.</t>
  </si>
  <si>
    <t xml:space="preserve">G5 rank for reason "Populations are large and widespread. No threats are known."  </t>
  </si>
  <si>
    <r>
      <t xml:space="preserve">Subspecies </t>
    </r>
    <r>
      <rPr>
        <i/>
        <sz val="11"/>
        <color theme="1"/>
        <rFont val="Calibri"/>
        <family val="2"/>
        <scheme val="minor"/>
      </rPr>
      <t>tephrocotis -</t>
    </r>
    <r>
      <rPr>
        <sz val="11"/>
        <color theme="1"/>
        <rFont val="Calibri"/>
        <family val="2"/>
        <scheme val="minor"/>
      </rPr>
      <t>sealing of mine shafts used for winter roost sites. Very large scale open mining in breeding areas could affect some populations.</t>
    </r>
  </si>
  <si>
    <t>The state rank is S2B for breeding population and S5N for non-breeders. No reasons given by MNHP for either ranking.</t>
  </si>
  <si>
    <t>None given.</t>
  </si>
  <si>
    <t xml:space="preserve">Birds of North America online account says: "Given remoteness of breeding sites, almost no human impact."  "Winter survival may be increased by presence of feeding stations and agricultural fields." "Species widespread and generally abundant and numbers likely stable or increasing."The vast majority of questions about the ecology and evolution of this charismatic species remain unanswered." </t>
  </si>
  <si>
    <t>Broad-scale threats do not cause substantial concern for the bog lemming to persist long term in the plan area. Few relevant management threats due to long-standing riparian management direction implementing state and federal water quality standards. These restict grazing, timber harvest, road and trail building, and motorized use which could degrade wetlands if not properly managed.  Extensive field surveys within the plan area since the early 1990s have verified stable peatland habitat conditions in particular (see Peatlands Group of SCC plant evaluation spreadsheet). There is high uncertainty regarding the effect of projected climate change on fens, peatlands and other wetlands utilized by bog lemmings. However, in the absence of major disturbances, peatlands support self-perpetuating communities (Chadde et al 1998). Livestock grazing is minimal in plan area and not an identified problem in fens and other wetland habitats.</t>
  </si>
  <si>
    <t>G5, due to  "large range, stable or increasing in most areas."</t>
  </si>
  <si>
    <t>None given.  Protection needs "unknown". Short term trends "unknown".</t>
  </si>
  <si>
    <t>No rationale given for S2 state rank.</t>
  </si>
  <si>
    <t>Degradation or loss of fens, peatlands, moss mats, wetlands or riparian areas.</t>
  </si>
  <si>
    <t>Western  Toad
(Boreal Toad)
(Anaxyrus boreas or Bufo boreas)</t>
  </si>
  <si>
    <t xml:space="preserve">Broad-scale threats do not cause substantial concern for the western toad to persist long term in the plan area. 30+ years of monitoring in the plan area demonstrate long-term occupancy at many sites, and the species is widespread and abundant across the forest (see planning record document V-43). Livestock grazing occurs on only 4% of the plan area (see Assessment to Forest Plan) which greatly minimizes the potential for livestock access to breeding areas. The Forest Service must follow label direction when applying pesticides, herbicides and fertilizers, which greatly mitigates or precludes mortality to non-target species such as western toads. Manipulating fish populations is not normally undertaken by the Forest Service except in cooperation with the state fish agency in attempt to restore conditions for native fish. Aquatic habitat trend has been improving in both reference and managed watersheds across the forest (Kendall 2014). </t>
  </si>
  <si>
    <t>G4, due to "Large range in much of the western United States and western Canada; locally common, but rapid losses and declines have occurred in many populations across the range for unknown reasons, even in relatively pristine environments."</t>
  </si>
  <si>
    <t>Unknown cause of population declines in many populations (unspecified locations) across the range of the species.</t>
  </si>
  <si>
    <t xml:space="preserve">No rationale given for S2 state rank although there is acknowledgement, that for obscure reasons, regional population declines have occurred in some areas of the state. </t>
  </si>
  <si>
    <t>While reasons for declines in some parts of Montana remain obscure, suggestions for reversing those trends include protecting breeding sites from livestock trampling, use of chemicals, predatory fish, and water alterations.</t>
  </si>
  <si>
    <t xml:space="preserve">Chytrid fungus is known to suspress western toads in some parts of their range, but it is either not present or not appreciably affecting toads in the plan area based on current toad abundance and distribution as well as long term monitoring results showing continued occupancy. </t>
  </si>
  <si>
    <t>Plan area occasionally used by foraging birds only;  does not provide overwintering or  breeding habitat; no relevant threats in plan area.</t>
  </si>
  <si>
    <r>
      <t xml:space="preserve"> "Threatened by loss and degradation of wetland habitats. Collisions with powerlines have been noted as a significant source of mortality in the Rocky Mountains." "Annual surveys of the Rocky Mountain population suggest a relatively stable population since 1984 (USFWS 1996)." </t>
    </r>
    <r>
      <rPr>
        <i/>
        <sz val="11"/>
        <color theme="1"/>
        <rFont val="Calibri"/>
        <family val="2"/>
        <scheme val="minor"/>
      </rPr>
      <t>Please note that this population is still considered stable and is slightly above the established population objective (Dubovsky 2018).</t>
    </r>
  </si>
  <si>
    <t>The state rank is S5 for breeding population and S2B for non-breeders. According to D. Bachen, MNHP Zoologist, the S2N  status was assigned in recognition of critically limited overwintering habitats outside of plan area (D. Bachen pers. comm with C. Staab).</t>
  </si>
  <si>
    <t xml:space="preserve">The US Fish and Wildlife Service prescribes a regulatory hunting framework from which States may select season dates, limits and other options, and which is informed by the Pacific and central flyways crane management plan (see https://www.federalregister.gov/documents/2018/06/04/2018-11759/migratory-bird-hunting-final-frameworks-for-migratory-bird-hunting-regulations and http://pacificflyway.gov/documents/rmsc_plan.pdf). </t>
  </si>
  <si>
    <t>Review the documentation of threats to ensure the record clarifies why a NatureServe ranking or listing as Montana Sensitive Species does not result in the identification of these species as SCC.</t>
  </si>
  <si>
    <t xml:space="preserve">Review of threats does not result in the identification of this species as an SCC. Little is known about this species, including specific habitat requirements or sensitivity to disturbance. Species has been found in a wide variety of habitats and elevations. These habitats remain abundant, widely distributed and stable overall.  The threats listed by MNHP are theoretical, and empirical evidence of actual population level sensitivity or response is lacking. </t>
  </si>
  <si>
    <t>G3 due to confirmed distribution (northwestern Montana, northern Idaho, northeastern Washington, and probably adjacent regions of British Columbia).</t>
  </si>
  <si>
    <t xml:space="preserve">None given.   </t>
  </si>
  <si>
    <t>No rationale given for the  state rank of S2S3. Most likely due to limited range or rarity in Montana.</t>
  </si>
  <si>
    <t>Habitat threatened by logging, grazing, fire, possibly rural home development, and possibly recreation and weed control. The impact of fire retardant on this and other terrestrial mollusks is not known. Little is known about this species, including sensitivity to disturbance.</t>
  </si>
  <si>
    <t>Include more documentation about the sightings of bighorn sheep on the Flathead National Forest, and add bighorn sheep maps to the record to further clarify bighorn sheep range.</t>
  </si>
  <si>
    <t>Terrestrial Animal Evaluations tab supplemented with information supporting that bighorn sheep are transient and not established in the plan area. Also added a new tab titled "Bighorn Sheep Range Map" with a graphic of bighorn sheep range in Montana that shows no overlap with the Flathead NF.</t>
  </si>
  <si>
    <t xml:space="preserve">G4 because "Still widespread in western North America from Canada to Mexico, although populations are much smaller than in the past. </t>
  </si>
  <si>
    <t>In some areas threatened by habitat changes resulting from fire suppression, interactions with feral and domestic livestock, and human encroachment; protected in some areas through adequate management.</t>
  </si>
  <si>
    <t>No rationale given for the state rank of S4 . Most likely due to wide distribution of multiple populations across Montana.</t>
  </si>
  <si>
    <t>Disease transmission from domestic livestock is of high concern to many bighorn sheed herds in the western US and Canada.</t>
  </si>
  <si>
    <r>
      <rPr>
        <b/>
        <vertAlign val="superscript"/>
        <sz val="11"/>
        <color theme="1"/>
        <rFont val="Calibri"/>
        <family val="2"/>
        <scheme val="minor"/>
      </rPr>
      <t>1</t>
    </r>
    <r>
      <rPr>
        <b/>
        <sz val="11"/>
        <color theme="1"/>
        <rFont val="Calibri"/>
        <family val="2"/>
        <scheme val="minor"/>
      </rPr>
      <t>S</t>
    </r>
    <r>
      <rPr>
        <sz val="11"/>
        <color theme="1"/>
        <rFont val="Calibri"/>
        <family val="2"/>
        <scheme val="minor"/>
      </rPr>
      <t>ee Terrestrial Animal Evaluations tab for additional information and for references.</t>
    </r>
  </si>
  <si>
    <r>
      <rPr>
        <b/>
        <vertAlign val="superscript"/>
        <sz val="11"/>
        <color theme="1"/>
        <rFont val="Calibri"/>
        <family val="2"/>
        <scheme val="minor"/>
      </rPr>
      <t>2</t>
    </r>
    <r>
      <rPr>
        <sz val="11"/>
        <color theme="1"/>
        <rFont val="Calibri"/>
        <family val="2"/>
        <scheme val="minor"/>
      </rPr>
      <t>Obtained from species-specific searches at http://explorer.natureserve.org/index.htm</t>
    </r>
  </si>
  <si>
    <r>
      <rPr>
        <vertAlign val="superscript"/>
        <sz val="11"/>
        <color theme="1"/>
        <rFont val="Calibri"/>
        <family val="2"/>
        <scheme val="minor"/>
      </rPr>
      <t>3</t>
    </r>
    <r>
      <rPr>
        <sz val="11"/>
        <color theme="1"/>
        <rFont val="Calibri"/>
        <family val="2"/>
        <scheme val="minor"/>
      </rPr>
      <t>Obtained from species-specific searches at http://fieldguide.mt.gov/</t>
    </r>
  </si>
  <si>
    <t>Supplemental information on fisher occurrence and fisher surveys in the plan area</t>
  </si>
  <si>
    <r>
      <rPr>
        <b/>
        <sz val="11"/>
        <color theme="1"/>
        <rFont val="Calibri"/>
        <family val="2"/>
        <scheme val="minor"/>
      </rPr>
      <t>Information about fisher occurrence in the plan area prior to 1959 (i.e., before translocations into the plan area):</t>
    </r>
    <r>
      <rPr>
        <sz val="11"/>
        <color theme="1"/>
        <rFont val="Calibri"/>
        <family val="2"/>
        <scheme val="minor"/>
      </rPr>
      <t xml:space="preserve"> There are no reliable records such as trapping records, literature accounts, or museum specimens occurring on the Flathead NF prior to the first translocation in 1959.  Vinkey 2003 (citing Bailey and Bailey 1918) reported a few fisher were trapped in adjacent Glacier National Park long before translocations occurred in the plan area, but there are no specific localities, habitat association data or other information to support a notion that animals must also have occurred in what is now the plan area. </t>
    </r>
  </si>
  <si>
    <r>
      <rPr>
        <b/>
        <sz val="11"/>
        <color theme="1"/>
        <rFont val="Calibri"/>
        <family val="2"/>
        <scheme val="minor"/>
      </rPr>
      <t>Information about fisher translocations in and around the Flathead NF:</t>
    </r>
    <r>
      <rPr>
        <sz val="11"/>
        <color theme="1"/>
        <rFont val="Calibri"/>
        <family val="2"/>
        <scheme val="minor"/>
      </rPr>
      <t xml:space="preserve"> In five separate efforts between 1959 and 1991, fisher were translocated  to the northern US Rocky Mountains from Minnesota, Wisconsin and British Columbia (Vinkey et al., 2006; Weckwerth &amp; Wright, 1968). One of the release areas was near Holland Lake on the Flathead National Forest, where 15 fisher were released in 1959 and 1960.  From 1960-68, eleven of these fisher were subsequently “re-captured”; eight were killed by trapping, one was shot, one was found dead, and one was released alive. Nine fisher were translocated to the adjacent Kootenai National Forest in 1959 and 60. Four animals from that effort dispersed to the Flathead plan area and were later re-trapped and released (figure 1 tables 1 and 2 in Weckwerth &amp; Wright, 1968). From 1982-1993, a minimum of 12 fisher were trapped on the Forest (FPR 00189), and these are believed to either be translocated animals or their descendants. Vinkey and others (2006), after evaluating DNA from 85 fisher trapped in west-central and northwestern Montana,  asserted that fisher in northwestern Montana (which includes the plan area) descended from translocated animals rather than from animals native to the northern US Rockies. While they did not state that fisher were not native to northwest Montana, they also did not find evidence that they were, unlike the results for west-central Montana.</t>
    </r>
  </si>
  <si>
    <r>
      <rPr>
        <b/>
        <sz val="11"/>
        <color theme="1"/>
        <rFont val="Calibri"/>
        <family val="2"/>
        <scheme val="minor"/>
      </rPr>
      <t>Information on reliable detection methods and survey efforts for fisher:</t>
    </r>
    <r>
      <rPr>
        <sz val="11"/>
        <color theme="1"/>
        <rFont val="Calibri"/>
        <family val="2"/>
        <scheme val="minor"/>
      </rPr>
      <t xml:space="preserve"> Fisher are often confused with American marten or Pacific marten, so not all reported observations are reliable (Vinkey 2003). We considered DNA to be the most reliable evidence of fisher presence in the plan area, and all carnivore survey data utilizing DNA collection protocols (e.g., hair and scat evidence) were accepted to determine fisher history in the plan area. In general , this includes data stored in the Northern Rocky Mountains Martes database and the USFS NRM Wildlife database, as well as data disclosed in fisher DNA survey reports (e.g., SWCC 2015, Curry et al. 2016). Fur trapping accounts verified by state game agency personnel (such as information presented by Giddings in PR00189)  are also quite reliable in species identification but often the locations are not precise enough to confirm presence in the plan area. Fur trapping accounts accounts not verified by state game agency personnel (furbearer biologists) are less reliable, particularly when no other information is given to substantiate the observation. Photos and videos may be reliable depending on whether they are verified by someone genuinely knowledgeable in fisher identification, such as a furbearer biologist with a state game agency. We did not consider tracks or visual sightings of fisher to be reliable enough to confirm fisher presence because marten can be mistaken for fisher (Vinkey 2003); this includes records in the MNHP observation database submitted by members of the general public.
</t>
    </r>
  </si>
  <si>
    <r>
      <rPr>
        <b/>
        <sz val="11"/>
        <color theme="1"/>
        <rFont val="Calibri"/>
        <family val="2"/>
        <scheme val="minor"/>
      </rPr>
      <t>Information about survey efforts for fisher in the plan area:</t>
    </r>
    <r>
      <rPr>
        <sz val="11"/>
        <color theme="1"/>
        <rFont val="Calibri"/>
        <family val="2"/>
        <scheme val="minor"/>
      </rPr>
      <t xml:space="preserve"> Non-invasive DNA collection efforts have occurred from 2006-2014 over portions of the plan area and adjacent areas. The Southwest Crown of the Continent carnivore project conducted snow track surveys and used DNA collection methods (hair snares and bait stations) developed by researchers with the USFS Rocky Mountain Research Station. A 5 by 5 mile grid was overlaid on the entire SW Crown landscape (which includes the southern portion of the Forest) and many of these grid cells were systematically surveyed. Across all three years (2012-2014), 82 of the 129 grid cells were surveyed and no fisher were detected (SWCC, 2014, 2015). Few grid cells in the remote Bob Marshall, Great Bear, and Scapegoat wilderness areas have been surveyed, so it is unknown whether fisher may occur there; however, GIS analysis of modeled fishe habitat suggests habitat in these wilderness areas are of lower quality than other habitat in the plan area or the northern Rocky Mountains in whole (see Fisher 2 (Habitat Analysis) of this spreadsheet. Surveys in Glacier National Park and on the rest of the Forest have also been unsuccessful in detecting fisher (Curry et al., 2016; Pilgrim &amp; Schwartz, 2015; SWCC, 2014, 2015) (J. Waller, Glacier National Park Supervisory Wildlife Biologist, personal communication with R. Kuennen, 2015; K. Pilgrim, USFS Rocky Mountain Research Station, personal communication with R. Kuennen, 2016).   </t>
    </r>
  </si>
  <si>
    <t>Analysis of fisher habitat quality (as modeled by Olson et al. 2014) in the Flathead plan area, greater northern US Rocky Mountains, and Nez Perce-Clearwater NF</t>
  </si>
  <si>
    <t>Modeled Fisher Habitat on Flathead NF</t>
  </si>
  <si>
    <t># of Cells</t>
  </si>
  <si>
    <t>Square Meters</t>
  </si>
  <si>
    <t>Acres in Model</t>
  </si>
  <si>
    <t>Acres in FEIS</t>
  </si>
  <si>
    <t>Acres in DEIS .gdb</t>
  </si>
  <si>
    <t>Acres in Assessment</t>
  </si>
  <si>
    <t>All NFS Lands in Flathead NF (all model values)</t>
  </si>
  <si>
    <t>All NFS lands in Wilderness Areas, Flathead NF (all model values)</t>
  </si>
  <si>
    <t>Modeled Fisher Habitat Quality within all NFS land of Flathead NF</t>
  </si>
  <si>
    <t>Modeled Habitat Value</t>
  </si>
  <si>
    <t>Acres</t>
  </si>
  <si>
    <t>% of Area</t>
  </si>
  <si>
    <t>Less than .25</t>
  </si>
  <si>
    <t>.25 or greater</t>
  </si>
  <si>
    <t>.50 or greater</t>
  </si>
  <si>
    <t>.75 or greater</t>
  </si>
  <si>
    <t>.90 or greater</t>
  </si>
  <si>
    <t>Total in full model</t>
  </si>
  <si>
    <t>Modeled Fisher Habitat Quality inside Wilderness Areas of Flathead NF</t>
  </si>
  <si>
    <t>Total WA in full model clipped to WA</t>
  </si>
  <si>
    <t>sq meters per cell (pixel)</t>
  </si>
  <si>
    <t>acres per square meter</t>
  </si>
  <si>
    <t>Modeled Fisher Habitat Quality in Entire Olson et al. 2014 Study Area Boundary</t>
  </si>
  <si>
    <t xml:space="preserve">Modeled Fisher Habitat Quality in Nez-Clearwater NF </t>
  </si>
  <si>
    <r>
      <t>Flathead NF Harlequin Duck Brood Survey Results 1990-2017</t>
    </r>
    <r>
      <rPr>
        <b/>
        <vertAlign val="superscript"/>
        <sz val="14"/>
        <color theme="1"/>
        <rFont val="Calibri"/>
        <family val="2"/>
        <scheme val="minor"/>
      </rPr>
      <t>1</t>
    </r>
  </si>
  <si>
    <r>
      <t>Was At Least One Brood Detected During Brood Surveys?</t>
    </r>
    <r>
      <rPr>
        <b/>
        <vertAlign val="superscript"/>
        <sz val="14"/>
        <color theme="1"/>
        <rFont val="Calibri"/>
        <family val="2"/>
        <scheme val="minor"/>
      </rPr>
      <t>2</t>
    </r>
  </si>
  <si>
    <t>Stream Name</t>
  </si>
  <si>
    <t>Number of Reliable Survey Years</t>
  </si>
  <si>
    <t>Number of Years with Broods Detected</t>
  </si>
  <si>
    <t>% Years with Confirmed Broods</t>
  </si>
  <si>
    <t>Comments</t>
  </si>
  <si>
    <t>Trail Creek
(N. Fork Flathead)</t>
  </si>
  <si>
    <t>Consistently used for reproduction</t>
  </si>
  <si>
    <t>Sullivan Cr
(S. Fork Flathead)</t>
  </si>
  <si>
    <t>No; hens only</t>
  </si>
  <si>
    <t>Uncertain</t>
  </si>
  <si>
    <t>No; hen only</t>
  </si>
  <si>
    <t>*</t>
  </si>
  <si>
    <t>Surveyed too late (Aug 27)</t>
  </si>
  <si>
    <t/>
  </si>
  <si>
    <t xml:space="preserve">May not be consistently used for reproduction, but did have confirmed brood presence in both 2015 and 2016 </t>
  </si>
  <si>
    <t>Spotted Bear River (S. Fork Flathead)</t>
  </si>
  <si>
    <t xml:space="preserve">Yes; prior to official survey s </t>
  </si>
  <si>
    <t>Yes 
(20 birds in 3 groups)</t>
  </si>
  <si>
    <t xml:space="preserve">Yes; prior to official survey </t>
  </si>
  <si>
    <t>Yes 
(lower river, see MNHP 2015)</t>
  </si>
  <si>
    <t>Middle Fork (may include Granite, Schaefer, Dolly Varden, Morrison)</t>
  </si>
  <si>
    <t>Yes (Granite Creek)</t>
  </si>
  <si>
    <t>No (Upper Middle Fork)</t>
  </si>
  <si>
    <t xml:space="preserve">Appears to have fairly  consistent brood presence, but surveys are limited. </t>
  </si>
  <si>
    <t>South Fork Flathead (may include U and L Twin, Young, White River)</t>
  </si>
  <si>
    <t>Consistently used for reproduction since 2012, but older surveys are limited</t>
  </si>
  <si>
    <t>Little Salmon Cr 
(S. Fork Flathead)</t>
  </si>
  <si>
    <t>Hen only</t>
  </si>
  <si>
    <t>No; 3 hens only</t>
  </si>
  <si>
    <t>In wilderness; Limited surveys</t>
  </si>
  <si>
    <t>White River 
(S. Fork Flathead)</t>
  </si>
  <si>
    <t>Upper Twin 
(S. Fork Flathead)</t>
  </si>
  <si>
    <t>Limited surveys</t>
  </si>
  <si>
    <t>Lower Twin 
(S. Fork Flathead)</t>
  </si>
  <si>
    <t>Wounded Buck 
(S. Fork Flathead)</t>
  </si>
  <si>
    <t>Surveyed for potential, but no evidence of breeding. Possibly due to too much down woody debris in stream (see 2016 Flathead NF HADU report).</t>
  </si>
  <si>
    <t>Big Creek 
(N. Fork Flathead)</t>
  </si>
  <si>
    <t>Surveyed for potential, but no evidence of breeding</t>
  </si>
  <si>
    <t>Whale Creek 
(N. Fork Flathead)</t>
  </si>
  <si>
    <t>Harrison</t>
  </si>
  <si>
    <t>Surveyed for potential, but no evidence of breeding. Does receive pre-breeding use in spring.</t>
  </si>
  <si>
    <t>Snow Creek</t>
  </si>
  <si>
    <t>Swift Cr (is this in Stillwater State Forest?)</t>
  </si>
  <si>
    <t>Bunker Cr
S. Fork Flathead)</t>
  </si>
  <si>
    <t>Canyon Cr</t>
  </si>
  <si>
    <t>Coal Cr
(N. Fork Flathead)</t>
  </si>
  <si>
    <t>Mid Cr
 (S. Fork Flathead)</t>
  </si>
  <si>
    <t>Too early</t>
  </si>
  <si>
    <t>North Fork Flathead</t>
  </si>
  <si>
    <t>Shares boundary with Glacier NP? Check Glacier reports?</t>
  </si>
  <si>
    <t>Young's Cr 
(S. Fork Flathead)</t>
  </si>
  <si>
    <t>Wilderness; Surveyed for potential but no evidence of breeding</t>
  </si>
  <si>
    <t>Handkerchief Lake</t>
  </si>
  <si>
    <t>Pre-breeding spring use by adults</t>
  </si>
  <si>
    <t>Pre-breeding spring use only by adults</t>
  </si>
  <si>
    <t>Total</t>
  </si>
  <si>
    <r>
      <rPr>
        <vertAlign val="superscript"/>
        <sz val="11"/>
        <color theme="1"/>
        <rFont val="Calibri"/>
        <family val="2"/>
        <scheme val="minor"/>
      </rPr>
      <t>1</t>
    </r>
    <r>
      <rPr>
        <sz val="11"/>
        <color theme="1"/>
        <rFont val="Calibri"/>
        <family val="2"/>
        <scheme val="minor"/>
      </rPr>
      <t xml:space="preserve">Harlequin duck surveys were also conducted in 1989, with no ducks detected at any location on the Flathead NF besides Wounded Buck Creek. Those data are likely unreliable and are not presented here because the survey periods were unreliable for detecting harlequin ducks (i.e., the surveys were conducted primarily in June and late Aug/early Sept). The only harlequin duck detections in 1989 were at Wounded Buck (4  juveniles only). Given the late survey date (8/30) at Wouded Buck, it is plausible that the natal stream of those juveniles was elsewhere in South Fork system, and the juveniles moved in to Wounded Buck later in the season through Hungry Horse reservoir. </t>
    </r>
  </si>
  <si>
    <r>
      <rPr>
        <vertAlign val="superscript"/>
        <sz val="11"/>
        <color theme="1"/>
        <rFont val="Calibri"/>
        <family val="2"/>
        <scheme val="minor"/>
      </rPr>
      <t>2</t>
    </r>
    <r>
      <rPr>
        <sz val="11"/>
        <color theme="1"/>
        <rFont val="Calibri"/>
        <family val="2"/>
        <scheme val="minor"/>
      </rPr>
      <t xml:space="preserve">The metric of brood presence was chosen for display because there is a concern that if reproducing females disappear from a stream, it may not be recolonized by another reproducing female very quickly due to dispersal characteristics of the species. Data originate from annual harlequin duck survey reports (see "Harlequin Duck 2 (Data Sources)" tab in this spreadsheet. </t>
    </r>
  </si>
  <si>
    <t xml:space="preserve">* No data / no survey effort. Also, no data/no effort in 1996, 2000-2003, 2005 or 2013 </t>
  </si>
  <si>
    <t>Other summary metrics:</t>
  </si>
  <si>
    <t>Total number of streams that have ever had verified broods (i.e., verified brooding streams; 1990-2017):</t>
  </si>
  <si>
    <t xml:space="preserve">Total survey-years across all 9 verified brooding streams (1990-2017): </t>
  </si>
  <si>
    <t xml:space="preserve">Total survey-years with verified broods, across all 9 verified brooding streams (1990-2017): </t>
  </si>
  <si>
    <t xml:space="preserve">% of survey-years with verified broods, across all 9 verified brooding streams (1990-2017): </t>
  </si>
  <si>
    <t xml:space="preserve">% of streams with verified brood production in at least 85% of survey-years (1990-2017): </t>
  </si>
  <si>
    <t xml:space="preserve">% of streams with verified brood production in at least 50% of survey-years (1990-2017): </t>
  </si>
  <si>
    <t xml:space="preserve">Please report errors or omissions to Cara Staab (Regional Wildlife Ecologist) &amp;/or Amy Jacobs (Forest Biologist). </t>
  </si>
  <si>
    <t>Harlequin Duck Monitoring Data Sources for the Flathead NF</t>
  </si>
  <si>
    <t>The following data sources were used to populate the Harlequin Duck 1 (Monitoring) tab of this spreadsheet</t>
  </si>
  <si>
    <t>Survey Year</t>
  </si>
  <si>
    <t>Author</t>
  </si>
  <si>
    <t>Publish Year</t>
  </si>
  <si>
    <t>Title</t>
  </si>
  <si>
    <t>Publisher</t>
  </si>
  <si>
    <t>City</t>
  </si>
  <si>
    <t>Carlson, J.</t>
  </si>
  <si>
    <t>Results of harlequin duck surveys on the Flathead National Forest, Montana</t>
  </si>
  <si>
    <t>Helena</t>
  </si>
  <si>
    <t>Lee and Genter</t>
  </si>
  <si>
    <t>Results of harlequin duck (Histrionicus histrionicus) surveys in wilderness areas of the Flathead National Forest,
Montana.</t>
  </si>
  <si>
    <t>Gangemi, J</t>
  </si>
  <si>
    <t>Results of the 1991 survey for harlequin duck (Histrionicus histrionicus) distribution in the non-wilderness portion of the Flathead National Forest, Montana</t>
  </si>
  <si>
    <t>Reichel and Genter</t>
  </si>
  <si>
    <t>Harlequin duck surveys in western Montana: 1992</t>
  </si>
  <si>
    <t>Harlequin duck surveys in western Montana: 1993</t>
  </si>
  <si>
    <t>Harlequin duck surveys in western Montana: 1994</t>
  </si>
  <si>
    <t>Harlequin duck surveys in western Montana: 1995</t>
  </si>
  <si>
    <t>Hendricks and Reichel</t>
  </si>
  <si>
    <t>Harlequin duck research and monitoring in western Montana: 1997</t>
  </si>
  <si>
    <t xml:space="preserve">Hendricks </t>
  </si>
  <si>
    <t>Harlequin duck research and monitoring in western Montana: 1998</t>
  </si>
  <si>
    <t>Hendricks</t>
  </si>
  <si>
    <t>Harlequin duck research and monitoring in western Montana: 1999</t>
  </si>
  <si>
    <t>Hendricks, Lenard and Currier</t>
  </si>
  <si>
    <t>Harlequin duck surveys, McDonald Creek area, Glacier National Park, 2004</t>
  </si>
  <si>
    <t>Holmquist</t>
  </si>
  <si>
    <t>no date</t>
  </si>
  <si>
    <t>Harlequin duck monitoring 2006</t>
  </si>
  <si>
    <t>Kalispell</t>
  </si>
  <si>
    <t>Harlequin duck monitoring 2007</t>
  </si>
  <si>
    <t>Daenzer et al.</t>
  </si>
  <si>
    <t>2008 harlequin duck brood surveys (Hungry Horse, Glacier View, and Spotted Bear Ranger Districts of Flathead National Forest)</t>
  </si>
  <si>
    <t>2009 harlequin duck brood surveys (Hungry Horse, Glacier View, and Spotted Bear Ranger Districts of Flathead National Forest)</t>
  </si>
  <si>
    <t>2010 harlequin duck brood surveys (Hungry Horse, Glacier View, and Spotted Bear Ranger Districts of Flathead National Forest)</t>
  </si>
  <si>
    <t>Curry</t>
  </si>
  <si>
    <t>2011 harlequin report</t>
  </si>
  <si>
    <t>2012 harlequin duck brood surveys (Hungry Horse, Glacier View, and Spotted Bear Ranger Districts of Flathead National Forest)</t>
  </si>
  <si>
    <t>Spreadsheet obtained from B. Maxell titled: HADU Brood_Surveyor_Overview_2014</t>
  </si>
  <si>
    <t>2015 harlequin report</t>
  </si>
  <si>
    <t>Spreadsheet obtained from B. Maxell titled: HADU Brood_Surveyor_Overview_2015</t>
  </si>
  <si>
    <t>2016 harlequin report</t>
  </si>
  <si>
    <t>Manley</t>
  </si>
  <si>
    <t>Email from R. Manley to A. Jacobs, Subject: 2017 HaDu survey 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</si>
</sst>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5">
    <font>
      <sz val="11"/>
      <color theme="1"/>
      <name val="Calibri"/>
      <family val="2"/>
      <scheme val="minor"/>
    </font>
    <font>
      <b/>
      <sz val="11"/>
      <color theme="1"/>
      <name val="Calibri"/>
      <family val="2"/>
      <scheme val="minor"/>
    </font>
    <font>
      <sz val="10"/>
      <color indexed="8"/>
      <name val="Arial"/>
      <family val="2"/>
    </font>
    <font>
      <sz val="11"/>
      <name val="Calibri"/>
      <family val="2"/>
    </font>
    <font>
      <i/>
      <sz val="11"/>
      <color theme="1"/>
      <name val="Calibri"/>
      <family val="2"/>
      <scheme val="minor"/>
    </font>
    <font>
      <b/>
      <sz val="14"/>
      <color theme="1"/>
      <name val="Calibri"/>
      <family val="2"/>
      <scheme val="minor"/>
    </font>
    <font>
      <sz val="11"/>
      <name val="Calibri"/>
      <family val="2"/>
      <scheme val="minor"/>
    </font>
    <font>
      <u/>
      <sz val="11"/>
      <color theme="1"/>
      <name val="Calibri"/>
      <family val="2"/>
      <scheme val="minor"/>
    </font>
    <font>
      <sz val="8"/>
      <color rgb="FF000000"/>
      <name val="Verdana"/>
      <family val="2"/>
    </font>
    <font>
      <sz val="11"/>
      <color theme="1"/>
      <name val="Calibri"/>
      <family val="2"/>
      <scheme val="minor"/>
    </font>
    <font>
      <sz val="8"/>
      <color theme="1"/>
      <name val="Calibri"/>
      <family val="2"/>
      <scheme val="minor"/>
    </font>
    <font>
      <sz val="14"/>
      <color theme="1"/>
      <name val="Calibri"/>
      <family val="2"/>
      <scheme val="minor"/>
    </font>
    <font>
      <b/>
      <vertAlign val="superscript"/>
      <sz val="14"/>
      <color theme="1"/>
      <name val="Calibri"/>
      <family val="2"/>
      <scheme val="minor"/>
    </font>
    <font>
      <vertAlign val="superscript"/>
      <sz val="11"/>
      <color theme="1"/>
      <name val="Calibri"/>
      <family val="2"/>
      <scheme val="minor"/>
    </font>
    <font>
      <b/>
      <vertAlign val="superscrip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auto="1"/>
      </right>
      <top/>
      <bottom/>
      <diagonal/>
    </border>
    <border>
      <left/>
      <right/>
      <top/>
      <bottom style="thin">
        <color auto="1"/>
      </bottom>
      <diagonal/>
    </border>
  </borders>
  <cellStyleXfs count="3">
    <xf numFmtId="0" fontId="0" fillId="0" borderId="0"/>
    <xf numFmtId="0" fontId="2" fillId="0" borderId="0"/>
    <xf numFmtId="9" fontId="9" fillId="0" borderId="0" applyFont="0" applyFill="0" applyBorder="0" applyAlignment="0" applyProtection="0"/>
  </cellStyleXfs>
  <cellXfs count="12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wrapText="1"/>
    </xf>
    <xf numFmtId="0" fontId="0" fillId="2" borderId="0" xfId="0" applyFill="1"/>
    <xf numFmtId="0" fontId="0" fillId="2" borderId="1" xfId="0" applyFill="1" applyBorder="1" applyAlignment="1">
      <alignment horizontal="left" vertical="top" wrapText="1"/>
    </xf>
    <xf numFmtId="0" fontId="3" fillId="2" borderId="1" xfId="1" applyFont="1" applyFill="1" applyBorder="1" applyAlignment="1">
      <alignment horizontal="left" vertical="top" wrapText="1"/>
    </xf>
    <xf numFmtId="0" fontId="0" fillId="2" borderId="1" xfId="0" applyFill="1" applyBorder="1" applyAlignment="1">
      <alignment horizontal="center" vertical="top" wrapText="1"/>
    </xf>
    <xf numFmtId="0" fontId="0" fillId="2" borderId="1" xfId="0" applyFont="1" applyFill="1" applyBorder="1" applyAlignment="1">
      <alignment vertical="top" wrapText="1"/>
    </xf>
    <xf numFmtId="0" fontId="0" fillId="2" borderId="0" xfId="0" applyFill="1" applyAlignment="1"/>
    <xf numFmtId="0" fontId="0" fillId="0" borderId="0" xfId="0" applyFont="1" applyAlignment="1">
      <alignment horizontal="center" vertical="center"/>
    </xf>
    <xf numFmtId="0" fontId="0" fillId="2" borderId="4" xfId="0" applyFill="1" applyBorder="1" applyAlignment="1">
      <alignment horizontal="left" vertical="top" wrapText="1"/>
    </xf>
    <xf numFmtId="0" fontId="0" fillId="2" borderId="6" xfId="0" applyFill="1" applyBorder="1" applyAlignment="1">
      <alignment horizontal="left" vertical="top"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6" xfId="0" applyFont="1" applyBorder="1" applyAlignment="1">
      <alignment horizontal="left" vertical="center" wrapText="1"/>
    </xf>
    <xf numFmtId="0" fontId="0" fillId="0" borderId="6" xfId="0" applyFont="1" applyBorder="1" applyAlignment="1">
      <alignment horizontal="left"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0" xfId="0" applyFont="1" applyBorder="1" applyAlignment="1">
      <alignment horizontal="center" vertical="center"/>
    </xf>
    <xf numFmtId="0" fontId="0" fillId="2" borderId="11"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center" vertical="top" wrapText="1"/>
    </xf>
    <xf numFmtId="0" fontId="0" fillId="2" borderId="12" xfId="0" applyFill="1" applyBorder="1" applyAlignment="1">
      <alignment horizontal="left" vertical="top" wrapText="1"/>
    </xf>
    <xf numFmtId="0" fontId="0" fillId="2" borderId="3" xfId="0" applyFill="1" applyBorder="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center" vertical="top" wrapText="1"/>
    </xf>
    <xf numFmtId="0" fontId="0" fillId="2" borderId="5" xfId="0" applyFill="1" applyBorder="1" applyAlignment="1">
      <alignment horizontal="left" vertical="top" wrapText="1"/>
    </xf>
    <xf numFmtId="0" fontId="9" fillId="0" borderId="4" xfId="0" applyFont="1" applyBorder="1" applyAlignment="1">
      <alignment horizontal="center" vertical="center"/>
    </xf>
    <xf numFmtId="0" fontId="8" fillId="0" borderId="0" xfId="0" applyFont="1"/>
    <xf numFmtId="0" fontId="0" fillId="0" borderId="12"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1" fillId="0" borderId="0" xfId="0" applyFont="1"/>
    <xf numFmtId="0" fontId="1" fillId="0" borderId="1" xfId="0" applyFont="1" applyBorder="1" applyAlignment="1">
      <alignment horizontal="center" wrapText="1"/>
    </xf>
    <xf numFmtId="0" fontId="1" fillId="0" borderId="1" xfId="0" applyFont="1" applyBorder="1" applyAlignment="1">
      <alignment horizontal="left" wrapText="1"/>
    </xf>
    <xf numFmtId="0" fontId="0" fillId="3" borderId="1" xfId="0" applyFill="1" applyBorder="1" applyAlignment="1">
      <alignment horizontal="center" wrapText="1"/>
    </xf>
    <xf numFmtId="0" fontId="0" fillId="2" borderId="1" xfId="0" applyFill="1" applyBorder="1" applyAlignment="1">
      <alignment horizontal="center" wrapText="1"/>
    </xf>
    <xf numFmtId="0" fontId="0" fillId="0" borderId="1" xfId="0" applyBorder="1" applyAlignment="1">
      <alignment horizontal="left" vertical="top" wrapText="1"/>
    </xf>
    <xf numFmtId="0" fontId="0" fillId="0" borderId="1" xfId="0" applyBorder="1" applyAlignment="1">
      <alignment horizontal="center" wrapText="1"/>
    </xf>
    <xf numFmtId="0" fontId="0" fillId="4" borderId="1" xfId="0" applyFill="1" applyBorder="1" applyAlignment="1">
      <alignment horizontal="center" wrapText="1"/>
    </xf>
    <xf numFmtId="0" fontId="0" fillId="2" borderId="0" xfId="0" applyFill="1" applyAlignment="1">
      <alignment horizontal="center" wrapText="1"/>
    </xf>
    <xf numFmtId="0" fontId="1" fillId="2" borderId="1" xfId="0" applyFont="1" applyFill="1" applyBorder="1" applyAlignment="1">
      <alignment horizontal="center" wrapText="1"/>
    </xf>
    <xf numFmtId="0" fontId="0" fillId="3" borderId="1" xfId="0" applyFont="1" applyFill="1" applyBorder="1" applyAlignment="1">
      <alignment horizontal="left" vertical="top" wrapText="1"/>
    </xf>
    <xf numFmtId="0" fontId="0" fillId="0" borderId="4" xfId="0" applyBorder="1" applyAlignment="1">
      <alignment horizontal="left" vertical="top" wrapText="1"/>
    </xf>
    <xf numFmtId="0" fontId="0" fillId="5" borderId="0" xfId="0" applyFill="1"/>
    <xf numFmtId="0" fontId="0" fillId="0" borderId="0" xfId="0" applyFont="1"/>
    <xf numFmtId="2" fontId="0" fillId="0" borderId="0" xfId="0" applyNumberFormat="1"/>
    <xf numFmtId="3" fontId="0" fillId="0" borderId="0" xfId="0" applyNumberFormat="1"/>
    <xf numFmtId="1" fontId="0" fillId="0" borderId="0" xfId="0" applyNumberFormat="1"/>
    <xf numFmtId="164" fontId="0" fillId="0" borderId="0" xfId="0" applyNumberFormat="1"/>
    <xf numFmtId="1" fontId="1" fillId="0" borderId="0" xfId="0" applyNumberFormat="1" applyFont="1"/>
    <xf numFmtId="9" fontId="10" fillId="0" borderId="0" xfId="0" applyNumberFormat="1" applyFont="1" applyAlignment="1">
      <alignment wrapText="1"/>
    </xf>
    <xf numFmtId="0" fontId="10" fillId="0" borderId="0" xfId="0" applyFont="1" applyAlignment="1">
      <alignment wrapText="1"/>
    </xf>
    <xf numFmtId="3" fontId="1" fillId="0" borderId="0" xfId="0" applyNumberFormat="1" applyFont="1"/>
    <xf numFmtId="0" fontId="0" fillId="6" borderId="0" xfId="0" applyFill="1"/>
    <xf numFmtId="0" fontId="1" fillId="6" borderId="0" xfId="0" applyFont="1" applyFill="1"/>
    <xf numFmtId="0" fontId="1" fillId="5" borderId="0" xfId="0" applyFont="1" applyFill="1"/>
    <xf numFmtId="0" fontId="0" fillId="6" borderId="0" xfId="0" applyFont="1" applyFill="1"/>
    <xf numFmtId="3" fontId="0" fillId="6" borderId="0" xfId="0" applyNumberFormat="1" applyFill="1"/>
    <xf numFmtId="0" fontId="0" fillId="5" borderId="0" xfId="0" applyFont="1" applyFill="1"/>
    <xf numFmtId="3" fontId="0" fillId="5" borderId="0" xfId="0" applyNumberFormat="1" applyFill="1"/>
    <xf numFmtId="0" fontId="0" fillId="0" borderId="13" xfId="0" applyBorder="1" applyAlignment="1">
      <alignment wrapText="1"/>
    </xf>
    <xf numFmtId="0" fontId="1" fillId="0" borderId="0" xfId="0" applyFont="1" applyAlignment="1">
      <alignment wrapText="1"/>
    </xf>
    <xf numFmtId="0" fontId="0" fillId="3" borderId="0" xfId="0" applyFill="1"/>
    <xf numFmtId="164" fontId="0" fillId="3" borderId="0" xfId="0" applyNumberFormat="1" applyFill="1"/>
    <xf numFmtId="165" fontId="0" fillId="3" borderId="0" xfId="0" applyNumberFormat="1" applyFill="1"/>
    <xf numFmtId="0" fontId="0" fillId="0" borderId="1" xfId="0" applyFill="1" applyBorder="1" applyAlignment="1">
      <alignment horizontal="center" wrapText="1"/>
    </xf>
    <xf numFmtId="0" fontId="5" fillId="0" borderId="0" xfId="0" applyFont="1" applyAlignment="1">
      <alignment horizontal="left" vertical="top" wrapText="1"/>
    </xf>
    <xf numFmtId="0" fontId="1" fillId="0" borderId="1" xfId="0" applyFont="1" applyFill="1" applyBorder="1" applyAlignment="1">
      <alignment horizontal="center" wrapText="1"/>
    </xf>
    <xf numFmtId="0" fontId="6" fillId="3" borderId="1" xfId="0" applyFont="1" applyFill="1" applyBorder="1" applyAlignment="1">
      <alignment horizontal="center" wrapText="1"/>
    </xf>
    <xf numFmtId="164" fontId="0" fillId="2" borderId="1" xfId="2" applyNumberFormat="1" applyFont="1" applyFill="1" applyBorder="1" applyAlignment="1">
      <alignment horizontal="center" wrapText="1"/>
    </xf>
    <xf numFmtId="0" fontId="0" fillId="7" borderId="0" xfId="0" applyFill="1"/>
    <xf numFmtId="0" fontId="0" fillId="0" borderId="1" xfId="0" quotePrefix="1" applyBorder="1" applyAlignment="1">
      <alignment horizontal="center" wrapText="1"/>
    </xf>
    <xf numFmtId="0" fontId="0" fillId="0" borderId="0" xfId="0" applyBorder="1" applyAlignment="1">
      <alignment horizontal="center" wrapText="1"/>
    </xf>
    <xf numFmtId="0" fontId="0" fillId="2" borderId="0" xfId="0" applyFill="1" applyBorder="1" applyAlignment="1">
      <alignment horizontal="center" wrapText="1"/>
    </xf>
    <xf numFmtId="0" fontId="0" fillId="0" borderId="0" xfId="0" applyFill="1" applyBorder="1" applyAlignment="1">
      <alignment horizontal="center" wrapText="1"/>
    </xf>
    <xf numFmtId="0" fontId="0" fillId="0" borderId="0" xfId="0" applyBorder="1" applyAlignment="1">
      <alignment horizontal="left" vertical="top" wrapText="1"/>
    </xf>
    <xf numFmtId="0" fontId="1" fillId="0" borderId="0" xfId="0" applyFont="1" applyAlignment="1">
      <alignment horizontal="left"/>
    </xf>
    <xf numFmtId="0" fontId="0" fillId="0" borderId="0" xfId="0" applyAlignment="1">
      <alignment vertical="top" wrapText="1"/>
    </xf>
    <xf numFmtId="0" fontId="1" fillId="0" borderId="7" xfId="0" applyFont="1" applyFill="1" applyBorder="1" applyAlignment="1">
      <alignment horizontal="left" wrapText="1"/>
    </xf>
    <xf numFmtId="0" fontId="1" fillId="0" borderId="8" xfId="0" applyFont="1" applyFill="1" applyBorder="1" applyAlignment="1">
      <alignment horizontal="left" wrapText="1"/>
    </xf>
    <xf numFmtId="0" fontId="1" fillId="0" borderId="9" xfId="0" applyFont="1" applyFill="1" applyBorder="1" applyAlignment="1">
      <alignment horizontal="left" wrapText="1"/>
    </xf>
    <xf numFmtId="0" fontId="1" fillId="0" borderId="0" xfId="0" applyFont="1" applyFill="1" applyAlignment="1"/>
    <xf numFmtId="0" fontId="11" fillId="0" borderId="0" xfId="0" applyFont="1" applyBorder="1" applyAlignment="1">
      <alignment horizontal="center" wrapText="1"/>
    </xf>
    <xf numFmtId="0" fontId="11" fillId="2" borderId="0" xfId="0" applyFont="1" applyFill="1" applyBorder="1" applyAlignment="1">
      <alignment horizontal="center" wrapText="1"/>
    </xf>
    <xf numFmtId="0" fontId="11"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0" fillId="0" borderId="0" xfId="0" applyBorder="1" applyAlignment="1">
      <alignment wrapText="1"/>
    </xf>
    <xf numFmtId="0" fontId="0" fillId="0" borderId="12" xfId="0" applyBorder="1" applyAlignment="1">
      <alignment wrapText="1"/>
    </xf>
    <xf numFmtId="0" fontId="0" fillId="0" borderId="14" xfId="0" applyBorder="1" applyAlignment="1">
      <alignment wrapText="1"/>
    </xf>
    <xf numFmtId="0" fontId="0" fillId="0" borderId="14" xfId="0" applyBorder="1" applyAlignment="1">
      <alignment horizontal="center" wrapText="1"/>
    </xf>
    <xf numFmtId="0" fontId="0" fillId="0" borderId="10" xfId="0" applyBorder="1" applyAlignment="1">
      <alignment horizontal="center" wrapText="1"/>
    </xf>
    <xf numFmtId="0" fontId="0" fillId="0" borderId="15" xfId="0" applyBorder="1" applyAlignment="1">
      <alignment wrapText="1"/>
    </xf>
    <xf numFmtId="164" fontId="0" fillId="0" borderId="0" xfId="0" applyNumberFormat="1" applyAlignment="1">
      <alignment horizontal="center" wrapText="1"/>
    </xf>
    <xf numFmtId="0" fontId="0" fillId="0" borderId="5" xfId="0" applyBorder="1" applyAlignment="1">
      <alignment wrapText="1"/>
    </xf>
    <xf numFmtId="0" fontId="1" fillId="0" borderId="0" xfId="0" applyFont="1" applyAlignment="1">
      <alignment horizontal="left" vertical="top" wrapText="1"/>
    </xf>
    <xf numFmtId="0" fontId="0" fillId="0" borderId="0" xfId="0" applyFont="1" applyAlignment="1">
      <alignment horizontal="left" vertical="top" wrapText="1"/>
    </xf>
    <xf numFmtId="0" fontId="1" fillId="2" borderId="1" xfId="0" applyFont="1" applyFill="1" applyBorder="1" applyAlignment="1">
      <alignment horizontal="left" vertical="top" wrapText="1"/>
    </xf>
    <xf numFmtId="0" fontId="4" fillId="0" borderId="0" xfId="0" applyFont="1"/>
    <xf numFmtId="0" fontId="0" fillId="0" borderId="0" xfId="0" applyAlignment="1">
      <alignment wrapText="1"/>
    </xf>
    <xf numFmtId="0" fontId="5" fillId="0" borderId="0" xfId="0" applyFont="1" applyAlignment="1">
      <alignment wrapText="1"/>
    </xf>
    <xf numFmtId="0" fontId="0" fillId="7" borderId="0" xfId="0" applyFill="1" applyAlignment="1"/>
    <xf numFmtId="0" fontId="0" fillId="0" borderId="0" xfId="0" applyBorder="1" applyAlignment="1">
      <alignment horizontal="right" wrapText="1"/>
    </xf>
    <xf numFmtId="0" fontId="0" fillId="0" borderId="0" xfId="0" applyAlignment="1">
      <alignment horizontal="right" wrapText="1"/>
    </xf>
    <xf numFmtId="0" fontId="0" fillId="0" borderId="17" xfId="0" applyBorder="1" applyAlignment="1">
      <alignment horizontal="right" wrapText="1"/>
    </xf>
    <xf numFmtId="0" fontId="0" fillId="0" borderId="18" xfId="0" applyBorder="1" applyAlignment="1">
      <alignment horizontal="right" wrapText="1"/>
    </xf>
    <xf numFmtId="0" fontId="0" fillId="0" borderId="3" xfId="0" applyBorder="1" applyAlignment="1">
      <alignment horizontal="right" wrapText="1"/>
    </xf>
    <xf numFmtId="0" fontId="0" fillId="0" borderId="6" xfId="0" applyBorder="1" applyAlignment="1">
      <alignment wrapText="1"/>
    </xf>
    <xf numFmtId="0" fontId="0" fillId="0" borderId="4" xfId="0" applyBorder="1" applyAlignment="1">
      <alignment wrapText="1"/>
    </xf>
    <xf numFmtId="0" fontId="0" fillId="0" borderId="16" xfId="0" applyBorder="1" applyAlignment="1">
      <alignment wrapText="1"/>
    </xf>
    <xf numFmtId="0" fontId="0" fillId="0" borderId="0" xfId="0" applyAlignment="1">
      <alignment wrapText="1"/>
    </xf>
    <xf numFmtId="0" fontId="5" fillId="0" borderId="0" xfId="0" applyFont="1" applyAlignment="1">
      <alignment wrapText="1"/>
    </xf>
    <xf numFmtId="0" fontId="5" fillId="0" borderId="6" xfId="0" applyFont="1" applyBorder="1" applyAlignment="1">
      <alignment horizontal="center" wrapText="1"/>
    </xf>
    <xf numFmtId="0" fontId="11" fillId="0" borderId="16" xfId="0" applyFont="1" applyBorder="1" applyAlignment="1">
      <alignment horizontal="center" wrapText="1"/>
    </xf>
    <xf numFmtId="0" fontId="0" fillId="0" borderId="4" xfId="0" applyBorder="1" applyAlignment="1">
      <alignment horizontal="center" wrapText="1"/>
    </xf>
    <xf numFmtId="0" fontId="1" fillId="0" borderId="0" xfId="0" applyFont="1" applyAlignment="1">
      <alignment horizontal="center" vertical="top" wrapText="1"/>
    </xf>
    <xf numFmtId="0" fontId="1" fillId="0" borderId="0" xfId="0" applyFont="1" applyAlignment="1">
      <alignment vertical="top" wrapText="1"/>
    </xf>
  </cellXfs>
  <cellStyles count="3">
    <cellStyle name="Normal" xfId="0" builtinId="0"/>
    <cellStyle name="Normal_SpeciesList" xfId="1" xr:uid="{00000000-0005-0000-0000-000001000000}"/>
    <cellStyle name="Percent" xfId="2" builtinId="5"/>
  </cellStyles>
  <dxfs count="42">
    <dxf>
      <fill>
        <patternFill>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double">
          <color rgb="FF000000"/>
        </bottom>
      </border>
    </dxf>
    <dxf>
      <border outline="0">
        <left style="thin">
          <color rgb="FF000000"/>
        </left>
        <right style="thin">
          <color rgb="FF000000"/>
        </right>
        <top style="thin">
          <color rgb="FF000000"/>
        </top>
        <bottom style="thin">
          <color rgb="FF000000"/>
        </bottom>
      </border>
    </dxf>
    <dxf>
      <fill>
        <patternFill>
          <fgColor rgb="FF000000"/>
          <bgColor rgb="FFFFFFFF"/>
        </patternFill>
      </fill>
    </dxf>
    <dxf>
      <font>
        <b/>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
      <fill>
        <patternFill>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double">
          <color indexed="64"/>
        </bottom>
      </border>
    </dxf>
    <dxf>
      <border outline="0">
        <left style="thin">
          <color indexed="64"/>
        </left>
        <right style="thin">
          <color indexed="64"/>
        </right>
        <top style="thin">
          <color indexed="64"/>
        </top>
        <bottom style="thin">
          <color indexed="64"/>
        </bottom>
      </border>
    </dxf>
    <dxf>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85724</xdr:rowOff>
    </xdr:from>
    <xdr:to>
      <xdr:col>17</xdr:col>
      <xdr:colOff>417746</xdr:colOff>
      <xdr:row>44</xdr:row>
      <xdr:rowOff>19049</xdr:rowOff>
    </xdr:to>
    <xdr:pic>
      <xdr:nvPicPr>
        <xdr:cNvPr id="3" name="Picture 2" descr="BHS_map_MT_FSonly_26x34_111014.pdf - Adobe Acrobat Pro DC">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94" t="16834" r="5433"/>
        <a:stretch/>
      </xdr:blipFill>
      <xdr:spPr>
        <a:xfrm>
          <a:off x="95249" y="85724"/>
          <a:ext cx="10685697" cy="83153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B11" totalsRowShown="0" headerRowDxfId="41" headerRowBorderDxfId="39" tableBorderDxfId="40" totalsRowBorderDxfId="38">
  <autoFilter ref="A1:B11" xr:uid="{00000000-0009-0000-0100-000003000000}">
    <filterColumn colId="0" hiddenButton="1"/>
    <filterColumn colId="1" hiddenButton="1"/>
  </autoFilter>
  <tableColumns count="2">
    <tableColumn id="1" xr3:uid="{00000000-0010-0000-0000-000001000000}" name="Conservation Category" dataDxfId="37"/>
    <tableColumn id="2" xr3:uid="{00000000-0010-0000-0000-000002000000}" name="Definitio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8C8B33-C140-4DA7-8F8F-8617D68BB267}" name="Table2" displayName="Table2" ref="A1:B26" totalsRowShown="0">
  <autoFilter ref="A1:B26" xr:uid="{00000000-0009-0000-0100-000002000000}">
    <filterColumn colId="0" hiddenButton="1"/>
    <filterColumn colId="1" hiddenButton="1"/>
  </autoFilter>
  <tableColumns count="2">
    <tableColumn id="1" xr3:uid="{00000000-0010-0000-0400-000001000000}" name="Acronym"/>
    <tableColumn id="2" xr3:uid="{00000000-0010-0000-0400-000002000000}" name="Expansion" dataDxfId="36"/>
  </tableColumns>
  <tableStyleInfo name="TableStyleMedium2" showFirstColumn="0" showLastColumn="0" showRowStripes="0" showColumnStripes="0"/>
  <extLst>
    <ext xmlns:x14="http://schemas.microsoft.com/office/spreadsheetml/2009/9/main" uri="{504A1905-F514-4f6f-8877-14C23A59335A}">
      <x14:table altText="Acronyms used in SCC rationale" altTextSummary="Acronyms used throughout the species of conservation concern rationale document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M44" totalsRowShown="0" headerRowDxfId="34" dataDxfId="33" headerRowBorderDxfId="31" tableBorderDxfId="32">
  <autoFilter ref="A1:M44" xr:uid="{00000000-0009-0000-0100-000001000000}"/>
  <tableColumns count="13">
    <tableColumn id="1" xr3:uid="{00000000-0010-0000-0100-000001000000}" name="Terrestrial Animals Evaluated for Species of Conservation Concern - _x000a_For the Flathead National Forest  Revised Forest Plan and Final Environmental Impact Statement " dataDxfId="30"/>
    <tableColumn id="2" xr3:uid="{00000000-0010-0000-0100-000002000000}" name="Conservation Categories" dataDxfId="29"/>
    <tableColumn id="3" xr3:uid="{00000000-0010-0000-0100-000003000000}" name="Is the species native and known to occur in the plan area?" dataDxfId="28"/>
    <tableColumn id="4" xr3:uid="{00000000-0010-0000-0100-000004000000}" name="Distribution and Abundance in the Plan Area" dataDxfId="27"/>
    <tableColumn id="5" xr3:uid="{00000000-0010-0000-0100-000005000000}" name="Population Trend in the Plan Area" dataDxfId="26"/>
    <tableColumn id="6" xr3:uid="{00000000-0010-0000-0100-000006000000}" name="Habitat Description" dataDxfId="25"/>
    <tableColumn id="7" xr3:uid="{00000000-0010-0000-0100-000007000000}" name="Habitat Trend in the Plan Area" dataDxfId="24"/>
    <tableColumn id="8" xr3:uid="{00000000-0010-0000-0100-000008000000}" name="Relevant Life History Traits &amp; Other Information" dataDxfId="23"/>
    <tableColumn id="9" xr3:uid="{00000000-0010-0000-0100-000009000000}" name="Relevant Threats to Populations Using the Plan Area" dataDxfId="22"/>
    <tableColumn id="10" xr3:uid="{00000000-0010-0000-0100-00000A000000}" name="Is there sufficient scientific information available to determine if there is substantial concern for long-term persistence in the plan area?" dataDxfId="21"/>
    <tableColumn id="11" xr3:uid="{00000000-0010-0000-0100-00000B000000}" name="Is this species identified as an SCC for the Revised Forest Plan and FEIS?" dataDxfId="20"/>
    <tableColumn id="12" xr3:uid="{00000000-0010-0000-0100-00000C000000}" name="Rationale for SCC Determination" dataDxfId="19"/>
    <tableColumn id="13" xr3:uid="{00000000-0010-0000-0100-00000D000000}" name="Best Available Scientific Information" dataDxfId="18"/>
  </tableColumns>
  <tableStyleInfo name="TableStyleMedium2"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4B707D-BCA7-4C25-AE7A-2314C8188B54}" name="Table13" displayName="Table13" ref="A1:M2" totalsRowShown="0" headerRowDxfId="16" dataDxfId="15" headerRowBorderDxfId="13" tableBorderDxfId="14">
  <autoFilter ref="A1:M2" xr:uid="{00000000-0009-0000-0100-000001000000}"/>
  <tableColumns count="13">
    <tableColumn id="1" xr3:uid="{2BA82876-4404-4CD1-937A-86B9237846F5}" name="Terrestrial Animals Evaluated for Species of Conservation Concern - _x000a_For the Flathead National Forest  Revised Forest Plan and Final Environmental Impact Statement " dataDxfId="12"/>
    <tableColumn id="2" xr3:uid="{1BCD6E08-9D49-4E57-99C4-1FD0BC5C53FA}" name="Conservation Categories" dataDxfId="11"/>
    <tableColumn id="3" xr3:uid="{FE6F9A59-5F7E-4FA1-A2E4-A62BDF4C7F32}" name="Is the species native and known to occur in the plan area?" dataDxfId="10"/>
    <tableColumn id="4" xr3:uid="{1289EDA5-E2B9-43E5-B21F-6DDF8A11089C}" name="Distribution and Abundance in the Plan Area" dataDxfId="9"/>
    <tableColumn id="5" xr3:uid="{1A47F0B2-59AF-42D5-89BB-591BCE97B1A3}" name="Population Trend in the Plan Area" dataDxfId="8"/>
    <tableColumn id="6" xr3:uid="{3B9F90E6-3FAA-4E97-B095-214EDDCE6444}" name="Habitat Description" dataDxfId="7"/>
    <tableColumn id="7" xr3:uid="{B38198AD-D9BC-4077-A3DA-1F44491E6046}" name="Habitat Trend in the Plan Area" dataDxfId="6"/>
    <tableColumn id="8" xr3:uid="{0B5DAE4F-06CA-4679-98F3-8A4B5E64697A}" name="Relevant Life History Traits &amp; Other Information" dataDxfId="5"/>
    <tableColumn id="9" xr3:uid="{A30861F7-B5FF-4BF7-9165-2D283A452BF3}" name="Relevant Threats to Populations Using the Plan Area" dataDxfId="4"/>
    <tableColumn id="10" xr3:uid="{9F5D63FE-AE50-4DF9-BC83-E50E13CCD250}" name="Is there sufficient scientific information available to determine if there is substantial concern for long-term persistence in the plan area?" dataDxfId="3"/>
    <tableColumn id="11" xr3:uid="{A86D58CB-52FB-456D-AA77-ACFCDEEB46B5}" name="Is this species identified as an SCC for the Revised Forest Plan and FEIS?" dataDxfId="2"/>
    <tableColumn id="12" xr3:uid="{64A89F9D-AFEA-444B-8CA2-0D3BDFA5188C}" name="Rationale for SCC Determination" dataDxfId="1"/>
    <tableColumn id="13" xr3:uid="{377C79B5-7E62-452B-AEDB-A4019FFFB165}" name="Best Available Scientific Information" dataDxfId="0"/>
  </tableColumns>
  <tableStyleInfo name="TableStyleMedium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workbookViewId="0">
      <pane ySplit="1" topLeftCell="A2" activePane="bottomLeft" state="frozen"/>
      <selection pane="bottomLeft"/>
      <selection activeCell="L31" sqref="L31"/>
    </sheetView>
  </sheetViews>
  <sheetFormatPr defaultRowHeight="14.45"/>
  <cols>
    <col min="1" max="1" width="23.140625" style="11" customWidth="1"/>
    <col min="2" max="2" width="60.7109375" customWidth="1"/>
    <col min="3" max="3" width="35.7109375" customWidth="1"/>
  </cols>
  <sheetData>
    <row r="1" spans="1:3">
      <c r="A1" s="18" t="s">
        <v>0</v>
      </c>
      <c r="B1" s="19" t="s">
        <v>1</v>
      </c>
    </row>
    <row r="2" spans="1:3" ht="55.15" customHeight="1">
      <c r="A2" s="14" t="s">
        <v>2</v>
      </c>
      <c r="B2" s="16" t="s">
        <v>3</v>
      </c>
    </row>
    <row r="3" spans="1:3" ht="55.15" customHeight="1">
      <c r="A3" s="14" t="s">
        <v>4</v>
      </c>
      <c r="B3" s="16" t="s">
        <v>5</v>
      </c>
    </row>
    <row r="4" spans="1:3" ht="55.15" customHeight="1">
      <c r="A4" s="15" t="s">
        <v>6</v>
      </c>
      <c r="B4" s="16" t="s">
        <v>7</v>
      </c>
    </row>
    <row r="5" spans="1:3" ht="55.15" customHeight="1">
      <c r="A5" s="14" t="s">
        <v>8</v>
      </c>
      <c r="B5" s="16" t="s">
        <v>9</v>
      </c>
    </row>
    <row r="6" spans="1:3" ht="55.15" customHeight="1">
      <c r="A6" s="14" t="s">
        <v>10</v>
      </c>
      <c r="B6" s="16" t="s">
        <v>11</v>
      </c>
    </row>
    <row r="7" spans="1:3" ht="19.149999999999999" customHeight="1">
      <c r="A7" s="15" t="s">
        <v>12</v>
      </c>
      <c r="B7" s="17" t="s">
        <v>13</v>
      </c>
    </row>
    <row r="8" spans="1:3" ht="45.6" customHeight="1">
      <c r="A8" s="15" t="s">
        <v>14</v>
      </c>
      <c r="B8" s="16" t="s">
        <v>15</v>
      </c>
    </row>
    <row r="9" spans="1:3" ht="45.6" customHeight="1">
      <c r="A9" s="29" t="s">
        <v>16</v>
      </c>
      <c r="B9" s="16" t="s">
        <v>17</v>
      </c>
    </row>
    <row r="10" spans="1:3" ht="16.899999999999999" customHeight="1">
      <c r="A10" s="15" t="s">
        <v>18</v>
      </c>
      <c r="B10" s="17" t="s">
        <v>19</v>
      </c>
    </row>
    <row r="11" spans="1:3" ht="29.1">
      <c r="A11" s="20" t="s">
        <v>20</v>
      </c>
      <c r="B11" s="31" t="s">
        <v>21</v>
      </c>
    </row>
    <row r="12" spans="1:3">
      <c r="C12" s="102"/>
    </row>
  </sheetData>
  <printOptions headings="1"/>
  <pageMargins left="0.7" right="0.7" top="0.75" bottom="0.75" header="0.3" footer="0.3"/>
  <pageSetup fitToWidth="2" fitToHeight="0" pageOrder="overThenDown" orientation="landscape" r:id="rId1"/>
  <headerFooter>
    <oddHeader>&amp;LFlathead National Forest Terrestrial Wildlife Species of Conservation Concern&amp;RNovember 17, 2017</oddHeader>
    <oddFooter>&amp;R&amp;P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topLeftCell="A10" workbookViewId="0">
      <selection activeCell="S25" sqref="S25"/>
    </sheetView>
  </sheetViews>
  <sheetFormatPr defaultRowHeight="14.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B590-B534-4FE2-AAF5-C24E8F7590EB}">
  <sheetPr>
    <pageSetUpPr fitToPage="1"/>
  </sheetPr>
  <dimension ref="A1:C29"/>
  <sheetViews>
    <sheetView view="pageLayout" zoomScaleNormal="100" workbookViewId="0">
      <selection activeCell="A12" sqref="A12"/>
    </sheetView>
  </sheetViews>
  <sheetFormatPr defaultRowHeight="14.45"/>
  <cols>
    <col min="1" max="1" width="11.42578125" customWidth="1"/>
    <col min="2" max="2" width="50.28515625" style="101" customWidth="1"/>
    <col min="3" max="3" width="17.28515625" style="101" customWidth="1"/>
    <col min="4" max="4" width="11.7109375" customWidth="1"/>
  </cols>
  <sheetData>
    <row r="1" spans="1:3">
      <c r="A1" s="34" t="s">
        <v>22</v>
      </c>
      <c r="B1" s="64" t="s">
        <v>23</v>
      </c>
      <c r="C1" s="102"/>
    </row>
    <row r="2" spans="1:3">
      <c r="A2" t="s">
        <v>24</v>
      </c>
      <c r="B2" s="102" t="s">
        <v>25</v>
      </c>
      <c r="C2" s="102"/>
    </row>
    <row r="3" spans="1:3">
      <c r="A3" t="s">
        <v>26</v>
      </c>
      <c r="B3" s="102" t="s">
        <v>27</v>
      </c>
      <c r="C3" s="102"/>
    </row>
    <row r="4" spans="1:3">
      <c r="A4" t="s">
        <v>28</v>
      </c>
      <c r="B4" s="102" t="s">
        <v>29</v>
      </c>
      <c r="C4" s="102"/>
    </row>
    <row r="5" spans="1:3">
      <c r="A5" t="s">
        <v>30</v>
      </c>
      <c r="B5" s="102" t="s">
        <v>31</v>
      </c>
      <c r="C5" s="102"/>
    </row>
    <row r="6" spans="1:3">
      <c r="A6" t="s">
        <v>32</v>
      </c>
      <c r="B6" s="102" t="s">
        <v>33</v>
      </c>
      <c r="C6" s="102"/>
    </row>
    <row r="7" spans="1:3">
      <c r="A7" t="s">
        <v>34</v>
      </c>
      <c r="B7" s="102" t="s">
        <v>35</v>
      </c>
      <c r="C7" s="102"/>
    </row>
    <row r="8" spans="1:3">
      <c r="A8" t="s">
        <v>36</v>
      </c>
      <c r="B8" s="102" t="s">
        <v>37</v>
      </c>
      <c r="C8" s="102"/>
    </row>
    <row r="9" spans="1:3" ht="14.45" customHeight="1">
      <c r="A9" t="s">
        <v>38</v>
      </c>
      <c r="B9" s="102" t="s">
        <v>39</v>
      </c>
      <c r="C9" s="102"/>
    </row>
    <row r="10" spans="1:3" ht="14.45" customHeight="1">
      <c r="A10" t="s">
        <v>40</v>
      </c>
      <c r="B10" s="102" t="s">
        <v>41</v>
      </c>
      <c r="C10" s="102"/>
    </row>
    <row r="11" spans="1:3" ht="14.45" customHeight="1">
      <c r="A11" t="s">
        <v>42</v>
      </c>
      <c r="B11" s="102" t="s">
        <v>43</v>
      </c>
      <c r="C11" s="102"/>
    </row>
    <row r="12" spans="1:3" ht="14.45" customHeight="1">
      <c r="A12" t="s">
        <v>44</v>
      </c>
      <c r="B12" s="102" t="s">
        <v>45</v>
      </c>
      <c r="C12" s="102"/>
    </row>
    <row r="13" spans="1:3" ht="14.45" customHeight="1">
      <c r="A13" t="s">
        <v>46</v>
      </c>
      <c r="B13" s="102" t="s">
        <v>47</v>
      </c>
      <c r="C13" s="102"/>
    </row>
    <row r="14" spans="1:3" ht="14.45" customHeight="1">
      <c r="A14" t="s">
        <v>48</v>
      </c>
      <c r="B14" s="102" t="s">
        <v>49</v>
      </c>
      <c r="C14" s="102"/>
    </row>
    <row r="15" spans="1:3" ht="14.45" customHeight="1">
      <c r="A15" t="s">
        <v>50</v>
      </c>
      <c r="B15" s="102" t="s">
        <v>51</v>
      </c>
      <c r="C15" s="102"/>
    </row>
    <row r="16" spans="1:3" ht="14.45" customHeight="1">
      <c r="A16" t="s">
        <v>52</v>
      </c>
      <c r="B16" s="102" t="s">
        <v>53</v>
      </c>
      <c r="C16" s="102"/>
    </row>
    <row r="17" spans="1:3" ht="14.45" customHeight="1">
      <c r="A17" t="s">
        <v>54</v>
      </c>
      <c r="B17" s="102" t="s">
        <v>55</v>
      </c>
      <c r="C17" s="102"/>
    </row>
    <row r="18" spans="1:3" ht="14.45" customHeight="1">
      <c r="A18" t="s">
        <v>56</v>
      </c>
      <c r="B18" s="102" t="s">
        <v>57</v>
      </c>
      <c r="C18" s="102"/>
    </row>
    <row r="19" spans="1:3" ht="14.45" customHeight="1">
      <c r="A19" t="s">
        <v>58</v>
      </c>
      <c r="B19" s="102" t="s">
        <v>59</v>
      </c>
      <c r="C19" s="102"/>
    </row>
    <row r="20" spans="1:3" ht="14.45" customHeight="1">
      <c r="A20" t="s">
        <v>60</v>
      </c>
      <c r="B20" s="102" t="s">
        <v>61</v>
      </c>
      <c r="C20" s="102"/>
    </row>
    <row r="21" spans="1:3" ht="14.45" customHeight="1">
      <c r="A21" t="s">
        <v>62</v>
      </c>
      <c r="B21" s="102" t="s">
        <v>63</v>
      </c>
      <c r="C21" s="102"/>
    </row>
    <row r="22" spans="1:3" ht="14.45" customHeight="1">
      <c r="A22" t="s">
        <v>64</v>
      </c>
      <c r="B22" s="102" t="s">
        <v>65</v>
      </c>
      <c r="C22" s="102"/>
    </row>
    <row r="23" spans="1:3" ht="14.45" customHeight="1">
      <c r="A23" t="s">
        <v>66</v>
      </c>
      <c r="B23" s="102" t="s">
        <v>67</v>
      </c>
      <c r="C23" s="102"/>
    </row>
    <row r="24" spans="1:3" ht="14.45" customHeight="1">
      <c r="A24" t="s">
        <v>18</v>
      </c>
      <c r="B24" s="102" t="s">
        <v>68</v>
      </c>
      <c r="C24" s="102"/>
    </row>
    <row r="25" spans="1:3">
      <c r="A25" t="s">
        <v>69</v>
      </c>
      <c r="B25" s="102" t="s">
        <v>70</v>
      </c>
      <c r="C25" s="102"/>
    </row>
    <row r="26" spans="1:3">
      <c r="A26" t="s">
        <v>71</v>
      </c>
      <c r="B26" s="102" t="s">
        <v>72</v>
      </c>
      <c r="C26" s="102"/>
    </row>
    <row r="27" spans="1:3">
      <c r="B27" s="102"/>
      <c r="C27" s="102"/>
    </row>
    <row r="28" spans="1:3">
      <c r="B28" s="102"/>
      <c r="C28" s="102"/>
    </row>
    <row r="29" spans="1:3">
      <c r="B29" s="102"/>
    </row>
  </sheetData>
  <printOptions headings="1"/>
  <pageMargins left="0.7" right="0.7" top="0.75" bottom="0.75" header="0.3" footer="0.3"/>
  <pageSetup fitToWidth="2" fitToHeight="0" pageOrder="overThenDown" orientation="landscape" r:id="rId1"/>
  <headerFooter>
    <oddHeader>&amp;LFlathead National Forest Wildlife Species of Conservation Concern</oddHeader>
    <oddFooter>&amp;R&amp;P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O46"/>
  <sheetViews>
    <sheetView tabSelected="1" view="pageLayout" zoomScaleNormal="98" workbookViewId="0">
      <selection activeCell="L5" sqref="L5"/>
    </sheetView>
  </sheetViews>
  <sheetFormatPr defaultRowHeight="14.45"/>
  <cols>
    <col min="1" max="1" width="40.7109375" style="3" customWidth="1"/>
    <col min="2" max="2" width="18.42578125" style="2" customWidth="1"/>
    <col min="3" max="3" width="28.28515625" style="2" customWidth="1"/>
    <col min="4" max="4" width="27.85546875" style="2" customWidth="1"/>
    <col min="5" max="5" width="38.42578125" style="2" customWidth="1"/>
    <col min="6" max="6" width="32.42578125" style="2" customWidth="1"/>
    <col min="7" max="7" width="25.85546875" style="2" customWidth="1"/>
    <col min="8" max="8" width="32.28515625" style="2" customWidth="1"/>
    <col min="9" max="9" width="38.42578125" style="2" customWidth="1"/>
    <col min="10" max="10" width="41" style="4" customWidth="1"/>
    <col min="11" max="11" width="32" style="4" customWidth="1"/>
    <col min="12" max="12" width="37.85546875" style="2" customWidth="1"/>
    <col min="13" max="13" width="51.42578125" style="2" customWidth="1"/>
  </cols>
  <sheetData>
    <row r="1" spans="1:13" s="84" customFormat="1" ht="96.75" customHeight="1" thickBot="1">
      <c r="A1" s="81" t="s">
        <v>73</v>
      </c>
      <c r="B1" s="82" t="s">
        <v>74</v>
      </c>
      <c r="C1" s="82" t="s">
        <v>75</v>
      </c>
      <c r="D1" s="82" t="s">
        <v>76</v>
      </c>
      <c r="E1" s="82" t="s">
        <v>77</v>
      </c>
      <c r="F1" s="82" t="s">
        <v>78</v>
      </c>
      <c r="G1" s="82" t="s">
        <v>79</v>
      </c>
      <c r="H1" s="82" t="s">
        <v>80</v>
      </c>
      <c r="I1" s="82" t="s">
        <v>81</v>
      </c>
      <c r="J1" s="82" t="s">
        <v>82</v>
      </c>
      <c r="K1" s="82" t="s">
        <v>83</v>
      </c>
      <c r="L1" s="82" t="s">
        <v>84</v>
      </c>
      <c r="M1" s="83" t="s">
        <v>85</v>
      </c>
    </row>
    <row r="2" spans="1:13" ht="159.94999999999999" thickTop="1">
      <c r="A2" s="25" t="s">
        <v>86</v>
      </c>
      <c r="B2" s="26" t="s">
        <v>87</v>
      </c>
      <c r="C2" s="26" t="s">
        <v>88</v>
      </c>
      <c r="D2" s="26" t="s">
        <v>89</v>
      </c>
      <c r="E2" s="26" t="s">
        <v>90</v>
      </c>
      <c r="F2" s="26" t="s">
        <v>91</v>
      </c>
      <c r="G2" s="26" t="s">
        <v>90</v>
      </c>
      <c r="H2" s="26" t="s">
        <v>90</v>
      </c>
      <c r="I2" s="26" t="s">
        <v>92</v>
      </c>
      <c r="J2" s="27" t="s">
        <v>93</v>
      </c>
      <c r="K2" s="27" t="s">
        <v>93</v>
      </c>
      <c r="L2" s="26" t="s">
        <v>94</v>
      </c>
      <c r="M2" s="28" t="s">
        <v>95</v>
      </c>
    </row>
    <row r="3" spans="1:13" ht="87">
      <c r="A3" s="12" t="s">
        <v>96</v>
      </c>
      <c r="B3" s="6" t="s">
        <v>87</v>
      </c>
      <c r="C3" s="6" t="s">
        <v>97</v>
      </c>
      <c r="D3" s="6" t="s">
        <v>98</v>
      </c>
      <c r="E3" s="6" t="s">
        <v>52</v>
      </c>
      <c r="F3" s="6" t="s">
        <v>52</v>
      </c>
      <c r="G3" s="6" t="s">
        <v>52</v>
      </c>
      <c r="H3" s="6" t="s">
        <v>52</v>
      </c>
      <c r="I3" s="6" t="s">
        <v>52</v>
      </c>
      <c r="J3" s="8" t="s">
        <v>99</v>
      </c>
      <c r="K3" s="8" t="s">
        <v>93</v>
      </c>
      <c r="L3" s="6" t="s">
        <v>100</v>
      </c>
      <c r="M3" s="13" t="s">
        <v>101</v>
      </c>
    </row>
    <row r="4" spans="1:13" ht="72.599999999999994">
      <c r="A4" s="12" t="s">
        <v>102</v>
      </c>
      <c r="B4" s="6" t="s">
        <v>87</v>
      </c>
      <c r="C4" s="6" t="s">
        <v>103</v>
      </c>
      <c r="D4" s="6" t="s">
        <v>98</v>
      </c>
      <c r="E4" s="6" t="s">
        <v>52</v>
      </c>
      <c r="F4" s="6" t="s">
        <v>52</v>
      </c>
      <c r="G4" s="6" t="s">
        <v>52</v>
      </c>
      <c r="H4" s="6" t="s">
        <v>52</v>
      </c>
      <c r="I4" s="6" t="s">
        <v>52</v>
      </c>
      <c r="J4" s="8" t="s">
        <v>99</v>
      </c>
      <c r="K4" s="8" t="s">
        <v>93</v>
      </c>
      <c r="L4" s="6" t="s">
        <v>100</v>
      </c>
      <c r="M4" s="13" t="s">
        <v>101</v>
      </c>
    </row>
    <row r="5" spans="1:13" ht="333.6">
      <c r="A5" s="12" t="s">
        <v>104</v>
      </c>
      <c r="B5" s="6" t="s">
        <v>105</v>
      </c>
      <c r="C5" s="6" t="s">
        <v>99</v>
      </c>
      <c r="D5" s="6" t="s">
        <v>106</v>
      </c>
      <c r="E5" s="6" t="s">
        <v>107</v>
      </c>
      <c r="F5" s="6" t="s">
        <v>108</v>
      </c>
      <c r="G5" s="6" t="s">
        <v>109</v>
      </c>
      <c r="H5" s="6" t="s">
        <v>110</v>
      </c>
      <c r="I5" s="6" t="s">
        <v>111</v>
      </c>
      <c r="J5" s="8" t="s">
        <v>99</v>
      </c>
      <c r="K5" s="8" t="s">
        <v>93</v>
      </c>
      <c r="L5" s="6" t="s">
        <v>112</v>
      </c>
      <c r="M5" s="13" t="s">
        <v>113</v>
      </c>
    </row>
    <row r="6" spans="1:13" ht="188.45">
      <c r="A6" s="12" t="s">
        <v>114</v>
      </c>
      <c r="B6" s="6" t="s">
        <v>12</v>
      </c>
      <c r="C6" s="6" t="s">
        <v>99</v>
      </c>
      <c r="D6" s="6" t="s">
        <v>115</v>
      </c>
      <c r="E6" s="6" t="s">
        <v>116</v>
      </c>
      <c r="F6" s="6" t="s">
        <v>117</v>
      </c>
      <c r="G6" s="6" t="s">
        <v>118</v>
      </c>
      <c r="H6" s="6" t="s">
        <v>119</v>
      </c>
      <c r="I6" s="6" t="s">
        <v>120</v>
      </c>
      <c r="J6" s="8" t="s">
        <v>99</v>
      </c>
      <c r="K6" s="8" t="s">
        <v>93</v>
      </c>
      <c r="L6" s="6" t="s">
        <v>121</v>
      </c>
      <c r="M6" s="13" t="s">
        <v>122</v>
      </c>
    </row>
    <row r="7" spans="1:13" ht="203.1">
      <c r="A7" s="12" t="s">
        <v>123</v>
      </c>
      <c r="B7" s="6" t="s">
        <v>124</v>
      </c>
      <c r="C7" s="6" t="s">
        <v>99</v>
      </c>
      <c r="D7" s="6" t="s">
        <v>125</v>
      </c>
      <c r="E7" s="6" t="s">
        <v>126</v>
      </c>
      <c r="F7" s="6" t="s">
        <v>127</v>
      </c>
      <c r="G7" s="6" t="s">
        <v>128</v>
      </c>
      <c r="H7" s="6" t="s">
        <v>129</v>
      </c>
      <c r="I7" s="6" t="s">
        <v>130</v>
      </c>
      <c r="J7" s="8" t="s">
        <v>99</v>
      </c>
      <c r="K7" s="8" t="s">
        <v>93</v>
      </c>
      <c r="L7" s="6" t="s">
        <v>131</v>
      </c>
      <c r="M7" s="13" t="s">
        <v>132</v>
      </c>
    </row>
    <row r="8" spans="1:13" ht="348">
      <c r="A8" s="12" t="s">
        <v>133</v>
      </c>
      <c r="B8" s="6" t="s">
        <v>12</v>
      </c>
      <c r="C8" s="6" t="s">
        <v>134</v>
      </c>
      <c r="D8" s="6" t="s">
        <v>135</v>
      </c>
      <c r="E8" s="6" t="s">
        <v>52</v>
      </c>
      <c r="F8" s="6" t="s">
        <v>52</v>
      </c>
      <c r="G8" s="6" t="s">
        <v>52</v>
      </c>
      <c r="H8" s="6" t="s">
        <v>52</v>
      </c>
      <c r="I8" s="6" t="s">
        <v>136</v>
      </c>
      <c r="J8" s="8" t="s">
        <v>99</v>
      </c>
      <c r="K8" s="8" t="s">
        <v>93</v>
      </c>
      <c r="L8" s="6" t="s">
        <v>137</v>
      </c>
      <c r="M8" s="13" t="s">
        <v>138</v>
      </c>
    </row>
    <row r="9" spans="1:13" s="5" customFormat="1" ht="101.45">
      <c r="A9" s="12" t="s">
        <v>139</v>
      </c>
      <c r="B9" s="6" t="s">
        <v>140</v>
      </c>
      <c r="C9" s="6" t="s">
        <v>141</v>
      </c>
      <c r="D9" s="6" t="s">
        <v>52</v>
      </c>
      <c r="E9" s="6" t="s">
        <v>52</v>
      </c>
      <c r="F9" s="6" t="s">
        <v>52</v>
      </c>
      <c r="G9" s="6" t="s">
        <v>142</v>
      </c>
      <c r="H9" s="6" t="s">
        <v>52</v>
      </c>
      <c r="I9" s="6" t="s">
        <v>52</v>
      </c>
      <c r="J9" s="8" t="s">
        <v>52</v>
      </c>
      <c r="K9" s="8" t="s">
        <v>52</v>
      </c>
      <c r="L9" s="6" t="s">
        <v>143</v>
      </c>
      <c r="M9" s="13" t="s">
        <v>144</v>
      </c>
    </row>
    <row r="10" spans="1:13" ht="261">
      <c r="A10" s="12" t="s">
        <v>145</v>
      </c>
      <c r="B10" s="6" t="s">
        <v>146</v>
      </c>
      <c r="C10" s="6" t="s">
        <v>99</v>
      </c>
      <c r="D10" s="6" t="s">
        <v>147</v>
      </c>
      <c r="E10" s="6" t="s">
        <v>90</v>
      </c>
      <c r="F10" s="6" t="s">
        <v>148</v>
      </c>
      <c r="G10" s="6" t="s">
        <v>149</v>
      </c>
      <c r="H10" s="6" t="s">
        <v>150</v>
      </c>
      <c r="I10" s="6" t="s">
        <v>151</v>
      </c>
      <c r="J10" s="8" t="s">
        <v>99</v>
      </c>
      <c r="K10" s="8" t="s">
        <v>99</v>
      </c>
      <c r="L10" s="6" t="s">
        <v>152</v>
      </c>
      <c r="M10" s="13" t="s">
        <v>153</v>
      </c>
    </row>
    <row r="11" spans="1:13" ht="409.5">
      <c r="A11" s="12" t="s">
        <v>154</v>
      </c>
      <c r="B11" s="6" t="s">
        <v>12</v>
      </c>
      <c r="C11" s="6" t="s">
        <v>99</v>
      </c>
      <c r="D11" s="6" t="s">
        <v>155</v>
      </c>
      <c r="E11" s="6" t="s">
        <v>156</v>
      </c>
      <c r="F11" s="6" t="s">
        <v>157</v>
      </c>
      <c r="G11" s="6" t="s">
        <v>158</v>
      </c>
      <c r="H11" s="6" t="s">
        <v>159</v>
      </c>
      <c r="I11" s="6" t="s">
        <v>160</v>
      </c>
      <c r="J11" s="8" t="s">
        <v>99</v>
      </c>
      <c r="K11" s="8" t="s">
        <v>93</v>
      </c>
      <c r="L11" s="6" t="s">
        <v>161</v>
      </c>
      <c r="M11" s="13" t="s">
        <v>162</v>
      </c>
    </row>
    <row r="12" spans="1:13" ht="405.95">
      <c r="A12" s="12" t="s">
        <v>163</v>
      </c>
      <c r="B12" s="6" t="s">
        <v>164</v>
      </c>
      <c r="C12" s="6" t="s">
        <v>99</v>
      </c>
      <c r="D12" s="6" t="s">
        <v>165</v>
      </c>
      <c r="E12" s="6" t="s">
        <v>166</v>
      </c>
      <c r="F12" s="7" t="s">
        <v>167</v>
      </c>
      <c r="G12" s="6" t="s">
        <v>168</v>
      </c>
      <c r="H12" s="7" t="s">
        <v>169</v>
      </c>
      <c r="I12" s="6" t="s">
        <v>170</v>
      </c>
      <c r="J12" s="8" t="s">
        <v>99</v>
      </c>
      <c r="K12" s="8" t="s">
        <v>93</v>
      </c>
      <c r="L12" s="6" t="s">
        <v>171</v>
      </c>
      <c r="M12" s="13" t="s">
        <v>172</v>
      </c>
    </row>
    <row r="13" spans="1:13" s="5" customFormat="1" ht="43.5">
      <c r="A13" s="12" t="s">
        <v>173</v>
      </c>
      <c r="B13" s="6" t="s">
        <v>174</v>
      </c>
      <c r="C13" s="6" t="s">
        <v>52</v>
      </c>
      <c r="D13" s="6" t="s">
        <v>52</v>
      </c>
      <c r="E13" s="6" t="s">
        <v>52</v>
      </c>
      <c r="F13" s="6" t="s">
        <v>52</v>
      </c>
      <c r="G13" s="6" t="s">
        <v>142</v>
      </c>
      <c r="H13" s="6" t="s">
        <v>52</v>
      </c>
      <c r="I13" s="6" t="s">
        <v>52</v>
      </c>
      <c r="J13" s="8" t="s">
        <v>52</v>
      </c>
      <c r="K13" s="8" t="s">
        <v>93</v>
      </c>
      <c r="L13" s="6" t="s">
        <v>175</v>
      </c>
      <c r="M13" s="13"/>
    </row>
    <row r="14" spans="1:13" ht="377.1">
      <c r="A14" s="12" t="s">
        <v>176</v>
      </c>
      <c r="B14" s="6" t="s">
        <v>105</v>
      </c>
      <c r="C14" s="6" t="s">
        <v>99</v>
      </c>
      <c r="D14" s="6" t="s">
        <v>177</v>
      </c>
      <c r="E14" s="6" t="s">
        <v>178</v>
      </c>
      <c r="F14" s="6" t="s">
        <v>179</v>
      </c>
      <c r="G14" s="6" t="s">
        <v>109</v>
      </c>
      <c r="H14" s="6" t="s">
        <v>180</v>
      </c>
      <c r="I14" s="6" t="s">
        <v>181</v>
      </c>
      <c r="J14" s="8" t="s">
        <v>99</v>
      </c>
      <c r="K14" s="8" t="s">
        <v>93</v>
      </c>
      <c r="L14" s="6" t="s">
        <v>182</v>
      </c>
      <c r="M14" s="13" t="s">
        <v>183</v>
      </c>
    </row>
    <row r="15" spans="1:13" ht="116.1">
      <c r="A15" s="12" t="s">
        <v>184</v>
      </c>
      <c r="B15" s="6" t="s">
        <v>185</v>
      </c>
      <c r="C15" s="6" t="s">
        <v>186</v>
      </c>
      <c r="D15" s="6" t="s">
        <v>187</v>
      </c>
      <c r="E15" s="6" t="s">
        <v>52</v>
      </c>
      <c r="F15" s="6" t="s">
        <v>52</v>
      </c>
      <c r="G15" s="6" t="s">
        <v>52</v>
      </c>
      <c r="H15" s="6" t="s">
        <v>52</v>
      </c>
      <c r="I15" s="6" t="s">
        <v>52</v>
      </c>
      <c r="J15" s="8" t="s">
        <v>99</v>
      </c>
      <c r="K15" s="8" t="s">
        <v>93</v>
      </c>
      <c r="L15" s="6" t="s">
        <v>52</v>
      </c>
      <c r="M15" s="13" t="s">
        <v>188</v>
      </c>
    </row>
    <row r="16" spans="1:13" s="5" customFormat="1" ht="159.6">
      <c r="A16" s="12" t="s">
        <v>189</v>
      </c>
      <c r="B16" s="6" t="s">
        <v>185</v>
      </c>
      <c r="C16" s="6" t="s">
        <v>190</v>
      </c>
      <c r="D16" s="6" t="s">
        <v>191</v>
      </c>
      <c r="E16" s="6" t="s">
        <v>52</v>
      </c>
      <c r="F16" s="6" t="s">
        <v>52</v>
      </c>
      <c r="G16" s="6" t="s">
        <v>52</v>
      </c>
      <c r="H16" s="6" t="s">
        <v>52</v>
      </c>
      <c r="I16" s="6" t="s">
        <v>52</v>
      </c>
      <c r="J16" s="8" t="s">
        <v>99</v>
      </c>
      <c r="K16" s="8" t="s">
        <v>93</v>
      </c>
      <c r="L16" s="6" t="s">
        <v>192</v>
      </c>
      <c r="M16" s="13" t="s">
        <v>193</v>
      </c>
    </row>
    <row r="17" spans="1:13" ht="409.5">
      <c r="A17" s="12" t="s">
        <v>194</v>
      </c>
      <c r="B17" s="6" t="s">
        <v>44</v>
      </c>
      <c r="C17" s="6" t="s">
        <v>99</v>
      </c>
      <c r="D17" s="6" t="s">
        <v>195</v>
      </c>
      <c r="E17" s="6" t="s">
        <v>196</v>
      </c>
      <c r="F17" s="6" t="s">
        <v>197</v>
      </c>
      <c r="G17" s="6" t="s">
        <v>198</v>
      </c>
      <c r="H17" s="6" t="s">
        <v>199</v>
      </c>
      <c r="I17" s="6" t="s">
        <v>200</v>
      </c>
      <c r="J17" s="8" t="s">
        <v>201</v>
      </c>
      <c r="K17" s="8" t="s">
        <v>99</v>
      </c>
      <c r="L17" s="6" t="s">
        <v>202</v>
      </c>
      <c r="M17" s="13" t="s">
        <v>203</v>
      </c>
    </row>
    <row r="18" spans="1:13" ht="231.95">
      <c r="A18" s="12" t="s">
        <v>204</v>
      </c>
      <c r="B18" s="6" t="s">
        <v>205</v>
      </c>
      <c r="C18" s="6" t="s">
        <v>99</v>
      </c>
      <c r="D18" s="6" t="s">
        <v>206</v>
      </c>
      <c r="E18" s="6" t="s">
        <v>207</v>
      </c>
      <c r="F18" s="6" t="s">
        <v>208</v>
      </c>
      <c r="G18" s="6" t="s">
        <v>209</v>
      </c>
      <c r="H18" s="6" t="s">
        <v>210</v>
      </c>
      <c r="I18" s="6" t="s">
        <v>211</v>
      </c>
      <c r="J18" s="8" t="s">
        <v>99</v>
      </c>
      <c r="K18" s="8" t="s">
        <v>93</v>
      </c>
      <c r="L18" s="6" t="s">
        <v>212</v>
      </c>
      <c r="M18" s="13" t="s">
        <v>213</v>
      </c>
    </row>
    <row r="19" spans="1:13" ht="408.6" customHeight="1">
      <c r="A19" s="12" t="s">
        <v>214</v>
      </c>
      <c r="B19" s="6" t="s">
        <v>12</v>
      </c>
      <c r="C19" s="6" t="s">
        <v>215</v>
      </c>
      <c r="D19" s="6" t="s">
        <v>216</v>
      </c>
      <c r="E19" s="9" t="s">
        <v>217</v>
      </c>
      <c r="F19" s="6" t="s">
        <v>218</v>
      </c>
      <c r="G19" s="6" t="s">
        <v>219</v>
      </c>
      <c r="H19" s="6" t="s">
        <v>220</v>
      </c>
      <c r="I19" s="6" t="s">
        <v>221</v>
      </c>
      <c r="J19" s="8" t="s">
        <v>99</v>
      </c>
      <c r="K19" s="8" t="s">
        <v>93</v>
      </c>
      <c r="L19" s="6" t="s">
        <v>222</v>
      </c>
      <c r="M19" s="13" t="s">
        <v>223</v>
      </c>
    </row>
    <row r="20" spans="1:13" ht="409.5">
      <c r="A20" s="12" t="s">
        <v>224</v>
      </c>
      <c r="B20" s="6" t="s">
        <v>12</v>
      </c>
      <c r="C20" s="6" t="s">
        <v>99</v>
      </c>
      <c r="D20" s="6" t="s">
        <v>225</v>
      </c>
      <c r="E20" s="6" t="s">
        <v>90</v>
      </c>
      <c r="F20" s="6" t="s">
        <v>226</v>
      </c>
      <c r="G20" s="6" t="s">
        <v>227</v>
      </c>
      <c r="H20" s="6" t="s">
        <v>228</v>
      </c>
      <c r="I20" s="6" t="s">
        <v>229</v>
      </c>
      <c r="J20" s="8" t="s">
        <v>99</v>
      </c>
      <c r="K20" s="8" t="s">
        <v>99</v>
      </c>
      <c r="L20" s="6" t="s">
        <v>230</v>
      </c>
      <c r="M20" s="13" t="s">
        <v>231</v>
      </c>
    </row>
    <row r="21" spans="1:13" ht="276" customHeight="1">
      <c r="A21" s="45" t="s">
        <v>232</v>
      </c>
      <c r="B21" s="6" t="s">
        <v>10</v>
      </c>
      <c r="C21" s="44" t="s">
        <v>233</v>
      </c>
      <c r="D21" s="6" t="s">
        <v>52</v>
      </c>
      <c r="E21" s="6" t="s">
        <v>52</v>
      </c>
      <c r="F21" s="6" t="s">
        <v>52</v>
      </c>
      <c r="G21" s="6" t="s">
        <v>52</v>
      </c>
      <c r="H21" s="6" t="s">
        <v>52</v>
      </c>
      <c r="I21" s="6" t="s">
        <v>52</v>
      </c>
      <c r="J21" s="6" t="s">
        <v>52</v>
      </c>
      <c r="K21" s="8" t="s">
        <v>93</v>
      </c>
      <c r="L21" s="6" t="s">
        <v>234</v>
      </c>
      <c r="M21" s="13" t="s">
        <v>235</v>
      </c>
    </row>
    <row r="22" spans="1:13" ht="362.45">
      <c r="A22" s="12" t="s">
        <v>236</v>
      </c>
      <c r="B22" s="6" t="s">
        <v>124</v>
      </c>
      <c r="C22" s="6" t="s">
        <v>99</v>
      </c>
      <c r="D22" s="6" t="s">
        <v>237</v>
      </c>
      <c r="E22" s="6" t="s">
        <v>238</v>
      </c>
      <c r="F22" s="6" t="s">
        <v>239</v>
      </c>
      <c r="G22" s="6" t="s">
        <v>240</v>
      </c>
      <c r="H22" s="6" t="s">
        <v>241</v>
      </c>
      <c r="I22" s="6" t="s">
        <v>242</v>
      </c>
      <c r="J22" s="8" t="s">
        <v>99</v>
      </c>
      <c r="K22" s="8" t="s">
        <v>93</v>
      </c>
      <c r="L22" s="6" t="s">
        <v>243</v>
      </c>
      <c r="M22" s="13" t="s">
        <v>244</v>
      </c>
    </row>
    <row r="23" spans="1:13" s="5" customFormat="1" ht="261">
      <c r="A23" s="12" t="s">
        <v>245</v>
      </c>
      <c r="B23" s="6" t="s">
        <v>185</v>
      </c>
      <c r="C23" s="6" t="s">
        <v>99</v>
      </c>
      <c r="D23" s="6" t="s">
        <v>246</v>
      </c>
      <c r="E23" s="6" t="s">
        <v>247</v>
      </c>
      <c r="F23" s="6" t="s">
        <v>248</v>
      </c>
      <c r="G23" s="6" t="s">
        <v>249</v>
      </c>
      <c r="H23" s="6" t="s">
        <v>250</v>
      </c>
      <c r="I23" s="6" t="s">
        <v>251</v>
      </c>
      <c r="J23" s="8" t="s">
        <v>99</v>
      </c>
      <c r="K23" s="8" t="s">
        <v>93</v>
      </c>
      <c r="L23" s="6" t="s">
        <v>252</v>
      </c>
      <c r="M23" s="13" t="s">
        <v>253</v>
      </c>
    </row>
    <row r="24" spans="1:13" s="5" customFormat="1" ht="29.1">
      <c r="A24" s="12" t="s">
        <v>254</v>
      </c>
      <c r="B24" s="6" t="s">
        <v>174</v>
      </c>
      <c r="C24" s="6" t="s">
        <v>52</v>
      </c>
      <c r="D24" s="6" t="s">
        <v>52</v>
      </c>
      <c r="E24" s="6" t="s">
        <v>52</v>
      </c>
      <c r="F24" s="6" t="s">
        <v>52</v>
      </c>
      <c r="G24" s="6" t="s">
        <v>52</v>
      </c>
      <c r="H24" s="6" t="s">
        <v>52</v>
      </c>
      <c r="I24" s="6" t="s">
        <v>52</v>
      </c>
      <c r="J24" s="8" t="s">
        <v>52</v>
      </c>
      <c r="K24" s="8" t="s">
        <v>52</v>
      </c>
      <c r="L24" s="6" t="s">
        <v>255</v>
      </c>
      <c r="M24" s="13"/>
    </row>
    <row r="25" spans="1:13" ht="409.5">
      <c r="A25" s="12" t="s">
        <v>256</v>
      </c>
      <c r="B25" s="6" t="s">
        <v>257</v>
      </c>
      <c r="C25" s="6" t="s">
        <v>99</v>
      </c>
      <c r="D25" s="6" t="s">
        <v>258</v>
      </c>
      <c r="E25" s="6" t="s">
        <v>259</v>
      </c>
      <c r="F25" s="6" t="s">
        <v>260</v>
      </c>
      <c r="G25" s="6" t="s">
        <v>261</v>
      </c>
      <c r="H25" s="6" t="s">
        <v>262</v>
      </c>
      <c r="I25" s="6" t="s">
        <v>263</v>
      </c>
      <c r="J25" s="8" t="s">
        <v>99</v>
      </c>
      <c r="K25" s="8" t="s">
        <v>93</v>
      </c>
      <c r="L25" s="6" t="s">
        <v>264</v>
      </c>
      <c r="M25" s="13" t="s">
        <v>265</v>
      </c>
    </row>
    <row r="26" spans="1:13" ht="87">
      <c r="A26" s="12" t="s">
        <v>266</v>
      </c>
      <c r="B26" s="6" t="s">
        <v>185</v>
      </c>
      <c r="C26" s="6" t="s">
        <v>97</v>
      </c>
      <c r="D26" s="6" t="s">
        <v>52</v>
      </c>
      <c r="E26" s="6" t="s">
        <v>52</v>
      </c>
      <c r="F26" s="6" t="s">
        <v>52</v>
      </c>
      <c r="G26" s="6" t="s">
        <v>52</v>
      </c>
      <c r="H26" s="6" t="s">
        <v>52</v>
      </c>
      <c r="I26" s="6" t="s">
        <v>52</v>
      </c>
      <c r="J26" s="8" t="s">
        <v>99</v>
      </c>
      <c r="K26" s="8" t="s">
        <v>93</v>
      </c>
      <c r="L26" s="6" t="s">
        <v>192</v>
      </c>
      <c r="M26" s="13" t="s">
        <v>101</v>
      </c>
    </row>
    <row r="27" spans="1:13" ht="377.1">
      <c r="A27" s="12" t="s">
        <v>267</v>
      </c>
      <c r="B27" s="6" t="s">
        <v>268</v>
      </c>
      <c r="C27" s="6" t="s">
        <v>99</v>
      </c>
      <c r="D27" s="6" t="s">
        <v>269</v>
      </c>
      <c r="E27" s="6" t="s">
        <v>270</v>
      </c>
      <c r="F27" s="6" t="s">
        <v>271</v>
      </c>
      <c r="G27" s="6" t="s">
        <v>272</v>
      </c>
      <c r="H27" s="6" t="s">
        <v>273</v>
      </c>
      <c r="I27" s="6" t="s">
        <v>274</v>
      </c>
      <c r="J27" s="8" t="s">
        <v>99</v>
      </c>
      <c r="K27" s="8" t="s">
        <v>93</v>
      </c>
      <c r="L27" s="6" t="s">
        <v>275</v>
      </c>
      <c r="M27" s="13" t="s">
        <v>276</v>
      </c>
    </row>
    <row r="28" spans="1:13" s="5" customFormat="1" ht="246.6">
      <c r="A28" s="12" t="s">
        <v>277</v>
      </c>
      <c r="B28" s="6" t="s">
        <v>44</v>
      </c>
      <c r="C28" s="6" t="s">
        <v>99</v>
      </c>
      <c r="D28" s="6" t="s">
        <v>278</v>
      </c>
      <c r="E28" s="6" t="s">
        <v>279</v>
      </c>
      <c r="F28" s="6" t="s">
        <v>280</v>
      </c>
      <c r="G28" s="6" t="s">
        <v>281</v>
      </c>
      <c r="H28" s="6" t="s">
        <v>282</v>
      </c>
      <c r="I28" s="6" t="s">
        <v>283</v>
      </c>
      <c r="J28" s="8" t="s">
        <v>99</v>
      </c>
      <c r="K28" s="8" t="s">
        <v>93</v>
      </c>
      <c r="L28" s="6" t="s">
        <v>284</v>
      </c>
      <c r="M28" s="13" t="s">
        <v>285</v>
      </c>
    </row>
    <row r="29" spans="1:13" s="5" customFormat="1" ht="188.45">
      <c r="A29" s="12" t="s">
        <v>286</v>
      </c>
      <c r="B29" s="6" t="s">
        <v>287</v>
      </c>
      <c r="C29" s="6" t="s">
        <v>99</v>
      </c>
      <c r="D29" s="6" t="s">
        <v>288</v>
      </c>
      <c r="E29" s="6" t="s">
        <v>90</v>
      </c>
      <c r="F29" s="6" t="s">
        <v>289</v>
      </c>
      <c r="G29" s="6" t="s">
        <v>290</v>
      </c>
      <c r="H29" s="6" t="s">
        <v>291</v>
      </c>
      <c r="I29" s="6" t="s">
        <v>292</v>
      </c>
      <c r="J29" s="8" t="s">
        <v>93</v>
      </c>
      <c r="K29" s="8" t="s">
        <v>93</v>
      </c>
      <c r="L29" s="6" t="s">
        <v>293</v>
      </c>
      <c r="M29" s="13" t="s">
        <v>294</v>
      </c>
    </row>
    <row r="30" spans="1:13" ht="174">
      <c r="A30" s="12" t="s">
        <v>295</v>
      </c>
      <c r="B30" s="6" t="s">
        <v>18</v>
      </c>
      <c r="C30" s="6" t="s">
        <v>99</v>
      </c>
      <c r="D30" s="6" t="s">
        <v>296</v>
      </c>
      <c r="E30" s="6" t="s">
        <v>297</v>
      </c>
      <c r="F30" s="6" t="s">
        <v>298</v>
      </c>
      <c r="G30" s="6" t="s">
        <v>299</v>
      </c>
      <c r="H30" s="6" t="s">
        <v>300</v>
      </c>
      <c r="I30" s="6" t="s">
        <v>301</v>
      </c>
      <c r="J30" s="8" t="s">
        <v>99</v>
      </c>
      <c r="K30" s="8" t="s">
        <v>93</v>
      </c>
      <c r="L30" s="6" t="s">
        <v>302</v>
      </c>
      <c r="M30" s="13" t="s">
        <v>303</v>
      </c>
    </row>
    <row r="31" spans="1:13" s="5" customFormat="1" ht="144.94999999999999">
      <c r="A31" s="12" t="s">
        <v>304</v>
      </c>
      <c r="B31" s="6" t="s">
        <v>185</v>
      </c>
      <c r="C31" s="6" t="s">
        <v>305</v>
      </c>
      <c r="D31" s="6" t="s">
        <v>52</v>
      </c>
      <c r="E31" s="6" t="s">
        <v>52</v>
      </c>
      <c r="F31" s="6" t="s">
        <v>52</v>
      </c>
      <c r="G31" s="6" t="s">
        <v>52</v>
      </c>
      <c r="H31" s="6" t="s">
        <v>52</v>
      </c>
      <c r="I31" s="6" t="s">
        <v>52</v>
      </c>
      <c r="J31" s="8" t="s">
        <v>99</v>
      </c>
      <c r="K31" s="8" t="s">
        <v>93</v>
      </c>
      <c r="L31" s="6" t="s">
        <v>306</v>
      </c>
      <c r="M31" s="13" t="s">
        <v>307</v>
      </c>
    </row>
    <row r="32" spans="1:13" ht="43.5">
      <c r="A32" s="12" t="s">
        <v>308</v>
      </c>
      <c r="B32" s="6" t="s">
        <v>309</v>
      </c>
      <c r="C32" s="6" t="s">
        <v>52</v>
      </c>
      <c r="D32" s="6" t="s">
        <v>52</v>
      </c>
      <c r="E32" s="6" t="s">
        <v>52</v>
      </c>
      <c r="F32" s="6" t="s">
        <v>52</v>
      </c>
      <c r="G32" s="6" t="s">
        <v>52</v>
      </c>
      <c r="H32" s="6" t="s">
        <v>52</v>
      </c>
      <c r="I32" s="6" t="s">
        <v>52</v>
      </c>
      <c r="J32" s="8" t="s">
        <v>52</v>
      </c>
      <c r="K32" s="8" t="s">
        <v>52</v>
      </c>
      <c r="L32" s="6" t="s">
        <v>255</v>
      </c>
      <c r="M32" s="13"/>
    </row>
    <row r="33" spans="1:171" s="5" customFormat="1" ht="405.95">
      <c r="A33" s="12" t="s">
        <v>310</v>
      </c>
      <c r="B33" s="6" t="s">
        <v>164</v>
      </c>
      <c r="C33" s="6" t="s">
        <v>99</v>
      </c>
      <c r="D33" s="6" t="s">
        <v>311</v>
      </c>
      <c r="E33" s="6" t="s">
        <v>312</v>
      </c>
      <c r="F33" s="6" t="s">
        <v>313</v>
      </c>
      <c r="G33" s="6" t="s">
        <v>314</v>
      </c>
      <c r="H33" s="6" t="s">
        <v>315</v>
      </c>
      <c r="I33" s="6" t="s">
        <v>316</v>
      </c>
      <c r="J33" s="8" t="s">
        <v>99</v>
      </c>
      <c r="K33" s="8" t="s">
        <v>93</v>
      </c>
      <c r="L33" s="6" t="s">
        <v>317</v>
      </c>
      <c r="M33" s="13" t="s">
        <v>318</v>
      </c>
    </row>
    <row r="34" spans="1:171" s="5" customFormat="1" ht="87">
      <c r="A34" s="12" t="s">
        <v>319</v>
      </c>
      <c r="B34" s="6" t="s">
        <v>320</v>
      </c>
      <c r="C34" s="6" t="s">
        <v>97</v>
      </c>
      <c r="D34" s="6" t="s">
        <v>52</v>
      </c>
      <c r="E34" s="6" t="s">
        <v>52</v>
      </c>
      <c r="F34" s="6" t="s">
        <v>52</v>
      </c>
      <c r="G34" s="6" t="s">
        <v>52</v>
      </c>
      <c r="H34" s="6" t="s">
        <v>52</v>
      </c>
      <c r="I34" s="6" t="s">
        <v>52</v>
      </c>
      <c r="J34" s="8" t="s">
        <v>99</v>
      </c>
      <c r="K34" s="8" t="s">
        <v>93</v>
      </c>
      <c r="L34" s="6" t="s">
        <v>321</v>
      </c>
      <c r="M34" s="13" t="s">
        <v>101</v>
      </c>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row>
    <row r="35" spans="1:171" s="5" customFormat="1" ht="101.45">
      <c r="A35" s="12" t="s">
        <v>322</v>
      </c>
      <c r="B35" s="6" t="s">
        <v>174</v>
      </c>
      <c r="C35" s="6" t="s">
        <v>323</v>
      </c>
      <c r="D35" s="6" t="s">
        <v>52</v>
      </c>
      <c r="E35" s="6" t="s">
        <v>52</v>
      </c>
      <c r="F35" s="6" t="s">
        <v>52</v>
      </c>
      <c r="G35" s="6" t="s">
        <v>52</v>
      </c>
      <c r="H35" s="6" t="s">
        <v>52</v>
      </c>
      <c r="I35" s="6" t="s">
        <v>52</v>
      </c>
      <c r="J35" s="8" t="s">
        <v>99</v>
      </c>
      <c r="K35" s="8" t="s">
        <v>93</v>
      </c>
      <c r="L35" s="6" t="s">
        <v>324</v>
      </c>
      <c r="M35" s="13" t="s">
        <v>325</v>
      </c>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row>
    <row r="36" spans="1:171" s="5" customFormat="1" ht="290.10000000000002">
      <c r="A36" s="12" t="s">
        <v>326</v>
      </c>
      <c r="B36" s="6" t="s">
        <v>44</v>
      </c>
      <c r="C36" s="6" t="s">
        <v>99</v>
      </c>
      <c r="D36" s="6" t="s">
        <v>327</v>
      </c>
      <c r="E36" s="6" t="s">
        <v>328</v>
      </c>
      <c r="F36" s="6" t="s">
        <v>329</v>
      </c>
      <c r="G36" s="6" t="s">
        <v>330</v>
      </c>
      <c r="H36" s="6" t="s">
        <v>331</v>
      </c>
      <c r="I36" s="6" t="s">
        <v>332</v>
      </c>
      <c r="J36" s="8" t="s">
        <v>99</v>
      </c>
      <c r="K36" s="8" t="s">
        <v>93</v>
      </c>
      <c r="L36" s="6" t="s">
        <v>333</v>
      </c>
      <c r="M36" s="13" t="s">
        <v>334</v>
      </c>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row>
    <row r="37" spans="1:171" ht="318.95">
      <c r="A37" s="12" t="s">
        <v>335</v>
      </c>
      <c r="B37" s="6" t="s">
        <v>336</v>
      </c>
      <c r="C37" s="6" t="s">
        <v>99</v>
      </c>
      <c r="D37" s="6" t="s">
        <v>337</v>
      </c>
      <c r="E37" s="6" t="s">
        <v>338</v>
      </c>
      <c r="F37" s="6" t="s">
        <v>339</v>
      </c>
      <c r="G37" s="6" t="s">
        <v>340</v>
      </c>
      <c r="H37" s="6" t="s">
        <v>341</v>
      </c>
      <c r="I37" s="6" t="s">
        <v>342</v>
      </c>
      <c r="J37" s="8" t="s">
        <v>99</v>
      </c>
      <c r="K37" s="8" t="s">
        <v>93</v>
      </c>
      <c r="L37" s="6" t="s">
        <v>343</v>
      </c>
      <c r="M37" s="13" t="s">
        <v>344</v>
      </c>
    </row>
    <row r="38" spans="1:171" ht="159.6">
      <c r="A38" s="12" t="s">
        <v>345</v>
      </c>
      <c r="B38" s="6" t="s">
        <v>346</v>
      </c>
      <c r="C38" s="6" t="s">
        <v>347</v>
      </c>
      <c r="D38" s="6" t="s">
        <v>52</v>
      </c>
      <c r="E38" s="6" t="s">
        <v>52</v>
      </c>
      <c r="F38" s="6" t="s">
        <v>52</v>
      </c>
      <c r="G38" s="6" t="s">
        <v>52</v>
      </c>
      <c r="H38" s="6" t="s">
        <v>52</v>
      </c>
      <c r="I38" s="6" t="s">
        <v>52</v>
      </c>
      <c r="J38" s="8" t="s">
        <v>99</v>
      </c>
      <c r="K38" s="8" t="s">
        <v>93</v>
      </c>
      <c r="L38" s="6" t="s">
        <v>192</v>
      </c>
      <c r="M38" s="13" t="s">
        <v>348</v>
      </c>
    </row>
    <row r="39" spans="1:171" ht="119.45" customHeight="1">
      <c r="A39" s="12" t="s">
        <v>349</v>
      </c>
      <c r="B39" s="6" t="s">
        <v>8</v>
      </c>
      <c r="C39" s="6" t="s">
        <v>350</v>
      </c>
      <c r="D39" s="6" t="s">
        <v>52</v>
      </c>
      <c r="E39" s="6" t="s">
        <v>52</v>
      </c>
      <c r="F39" s="6" t="s">
        <v>52</v>
      </c>
      <c r="G39" s="6" t="s">
        <v>52</v>
      </c>
      <c r="H39" s="6" t="s">
        <v>52</v>
      </c>
      <c r="I39" s="6" t="s">
        <v>52</v>
      </c>
      <c r="J39" s="8" t="s">
        <v>99</v>
      </c>
      <c r="K39" s="8" t="s">
        <v>93</v>
      </c>
      <c r="L39" s="6" t="s">
        <v>351</v>
      </c>
      <c r="M39" s="13" t="s">
        <v>101</v>
      </c>
    </row>
    <row r="40" spans="1:171" ht="193.15" customHeight="1">
      <c r="A40" s="12" t="s">
        <v>352</v>
      </c>
      <c r="B40" s="6" t="s">
        <v>353</v>
      </c>
      <c r="C40" s="6" t="s">
        <v>354</v>
      </c>
      <c r="D40" s="6" t="s">
        <v>355</v>
      </c>
      <c r="E40" s="6" t="s">
        <v>356</v>
      </c>
      <c r="F40" s="6" t="s">
        <v>357</v>
      </c>
      <c r="G40" s="6" t="s">
        <v>358</v>
      </c>
      <c r="H40" s="6" t="s">
        <v>359</v>
      </c>
      <c r="I40" s="6" t="s">
        <v>360</v>
      </c>
      <c r="J40" s="8" t="s">
        <v>93</v>
      </c>
      <c r="K40" s="8" t="s">
        <v>93</v>
      </c>
      <c r="L40" s="6" t="s">
        <v>361</v>
      </c>
      <c r="M40" s="13" t="s">
        <v>362</v>
      </c>
    </row>
    <row r="41" spans="1:171" ht="377.1">
      <c r="A41" s="12" t="s">
        <v>363</v>
      </c>
      <c r="B41" s="6" t="s">
        <v>12</v>
      </c>
      <c r="C41" s="6" t="s">
        <v>99</v>
      </c>
      <c r="D41" s="6" t="s">
        <v>364</v>
      </c>
      <c r="E41" s="6" t="s">
        <v>365</v>
      </c>
      <c r="F41" s="6" t="s">
        <v>366</v>
      </c>
      <c r="G41" s="6" t="s">
        <v>367</v>
      </c>
      <c r="H41" s="6" t="s">
        <v>368</v>
      </c>
      <c r="I41" s="6" t="s">
        <v>369</v>
      </c>
      <c r="J41" s="8" t="s">
        <v>93</v>
      </c>
      <c r="K41" s="8" t="s">
        <v>93</v>
      </c>
      <c r="L41" s="6" t="s">
        <v>370</v>
      </c>
      <c r="M41" s="13" t="s">
        <v>371</v>
      </c>
    </row>
    <row r="42" spans="1:171" ht="87">
      <c r="A42" s="22" t="s">
        <v>372</v>
      </c>
      <c r="B42" s="21" t="s">
        <v>18</v>
      </c>
      <c r="C42" s="21" t="s">
        <v>97</v>
      </c>
      <c r="D42" s="21" t="s">
        <v>52</v>
      </c>
      <c r="E42" s="21" t="s">
        <v>52</v>
      </c>
      <c r="F42" s="21" t="s">
        <v>52</v>
      </c>
      <c r="G42" s="21" t="s">
        <v>142</v>
      </c>
      <c r="H42" s="21" t="s">
        <v>52</v>
      </c>
      <c r="I42" s="21" t="s">
        <v>52</v>
      </c>
      <c r="J42" s="23" t="s">
        <v>52</v>
      </c>
      <c r="K42" s="23" t="s">
        <v>52</v>
      </c>
      <c r="L42" s="21" t="s">
        <v>351</v>
      </c>
      <c r="M42" s="24" t="s">
        <v>101</v>
      </c>
    </row>
    <row r="43" spans="1:171" ht="377.1">
      <c r="A43" s="22" t="s">
        <v>373</v>
      </c>
      <c r="B43" s="21" t="s">
        <v>44</v>
      </c>
      <c r="C43" s="21" t="s">
        <v>99</v>
      </c>
      <c r="D43" s="21" t="s">
        <v>374</v>
      </c>
      <c r="E43" s="21" t="s">
        <v>375</v>
      </c>
      <c r="F43" s="21" t="s">
        <v>376</v>
      </c>
      <c r="G43" s="21" t="s">
        <v>377</v>
      </c>
      <c r="H43" s="21" t="s">
        <v>378</v>
      </c>
      <c r="I43" s="21" t="s">
        <v>379</v>
      </c>
      <c r="J43" s="23" t="s">
        <v>99</v>
      </c>
      <c r="K43" s="23" t="s">
        <v>93</v>
      </c>
      <c r="L43" s="21" t="s">
        <v>380</v>
      </c>
      <c r="M43" s="24" t="s">
        <v>381</v>
      </c>
    </row>
    <row r="44" spans="1:171" ht="315" customHeight="1">
      <c r="A44" s="22" t="s">
        <v>382</v>
      </c>
      <c r="B44" s="21" t="s">
        <v>16</v>
      </c>
      <c r="C44" s="21" t="s">
        <v>99</v>
      </c>
      <c r="D44" s="21" t="s">
        <v>383</v>
      </c>
      <c r="E44" s="21" t="s">
        <v>384</v>
      </c>
      <c r="F44" s="21" t="s">
        <v>385</v>
      </c>
      <c r="G44" s="21" t="s">
        <v>386</v>
      </c>
      <c r="H44" s="21" t="s">
        <v>387</v>
      </c>
      <c r="I44" s="21" t="s">
        <v>388</v>
      </c>
      <c r="J44" s="23" t="s">
        <v>93</v>
      </c>
      <c r="K44" s="23" t="s">
        <v>93</v>
      </c>
      <c r="L44" s="21" t="s">
        <v>389</v>
      </c>
      <c r="M44" s="24" t="s">
        <v>390</v>
      </c>
    </row>
    <row r="46" spans="1:171">
      <c r="A46" s="30"/>
    </row>
  </sheetData>
  <sortState xmlns:xlrd2="http://schemas.microsoft.com/office/spreadsheetml/2017/richdata2" ref="A2:M37">
    <sortCondition ref="A1"/>
  </sortState>
  <conditionalFormatting sqref="A2:M44">
    <cfRule type="expression" dxfId="35" priority="1">
      <formula>MOD(ROW(),2)=1</formula>
    </cfRule>
  </conditionalFormatting>
  <printOptions headings="1"/>
  <pageMargins left="0.45" right="0.45" top="0.5" bottom="0.5" header="0.3" footer="0.3"/>
  <pageSetup paperSize="17" scale="86" fitToWidth="2" fitToHeight="0" pageOrder="overThenDown" orientation="landscape" r:id="rId1"/>
  <headerFooter>
    <oddHeader>&amp;LFlathead National Forest Terrestrial Wildlife Species of Conservation Concern&amp;RNovember 17, 2017</oddHeader>
    <oddFooter>&amp;R&amp;P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3C20-A664-4F0B-B183-F08D48100B30}">
  <sheetPr>
    <pageSetUpPr fitToPage="1"/>
  </sheetPr>
  <dimension ref="A1:M4"/>
  <sheetViews>
    <sheetView view="pageLayout" zoomScaleNormal="98" workbookViewId="0">
      <selection activeCell="J2" sqref="J2"/>
    </sheetView>
  </sheetViews>
  <sheetFormatPr defaultRowHeight="14.45"/>
  <cols>
    <col min="1" max="1" width="40.7109375" style="3" customWidth="1"/>
    <col min="2" max="2" width="18.42578125" style="2" customWidth="1"/>
    <col min="3" max="3" width="28.28515625" style="2" customWidth="1"/>
    <col min="4" max="4" width="27.85546875" style="2" customWidth="1"/>
    <col min="5" max="6" width="38.42578125" style="2" customWidth="1"/>
    <col min="7" max="7" width="25.85546875" style="2" customWidth="1"/>
    <col min="8" max="8" width="32.28515625" style="2" customWidth="1"/>
    <col min="9" max="9" width="57" style="2" customWidth="1"/>
    <col min="10" max="10" width="41" style="4" customWidth="1"/>
    <col min="11" max="11" width="32" style="4" customWidth="1"/>
    <col min="12" max="12" width="37.85546875" style="2" customWidth="1"/>
    <col min="13" max="13" width="76.28515625" style="2" customWidth="1"/>
  </cols>
  <sheetData>
    <row r="1" spans="1:13" s="84" customFormat="1" ht="96.75" customHeight="1" thickBot="1">
      <c r="A1" s="81" t="s">
        <v>73</v>
      </c>
      <c r="B1" s="82" t="s">
        <v>74</v>
      </c>
      <c r="C1" s="82" t="s">
        <v>75</v>
      </c>
      <c r="D1" s="82" t="s">
        <v>76</v>
      </c>
      <c r="E1" s="82" t="s">
        <v>77</v>
      </c>
      <c r="F1" s="82" t="s">
        <v>78</v>
      </c>
      <c r="G1" s="82" t="s">
        <v>79</v>
      </c>
      <c r="H1" s="82" t="s">
        <v>80</v>
      </c>
      <c r="I1" s="82" t="s">
        <v>81</v>
      </c>
      <c r="J1" s="82" t="s">
        <v>82</v>
      </c>
      <c r="K1" s="82" t="s">
        <v>83</v>
      </c>
      <c r="L1" s="82" t="s">
        <v>84</v>
      </c>
      <c r="M1" s="83" t="s">
        <v>85</v>
      </c>
    </row>
    <row r="2" spans="1:13" ht="406.5" thickTop="1">
      <c r="A2" s="25" t="s">
        <v>391</v>
      </c>
      <c r="B2" s="26" t="s">
        <v>205</v>
      </c>
      <c r="C2" s="26" t="s">
        <v>99</v>
      </c>
      <c r="D2" s="26" t="s">
        <v>392</v>
      </c>
      <c r="E2" s="26" t="s">
        <v>393</v>
      </c>
      <c r="F2" s="26" t="s">
        <v>394</v>
      </c>
      <c r="G2" s="26" t="s">
        <v>395</v>
      </c>
      <c r="H2" s="26" t="s">
        <v>396</v>
      </c>
      <c r="I2" s="26" t="s">
        <v>397</v>
      </c>
      <c r="J2" s="27" t="s">
        <v>99</v>
      </c>
      <c r="K2" s="27" t="s">
        <v>93</v>
      </c>
      <c r="L2" s="26" t="s">
        <v>398</v>
      </c>
      <c r="M2" s="28" t="s">
        <v>399</v>
      </c>
    </row>
    <row r="4" spans="1:13">
      <c r="A4" s="30"/>
    </row>
  </sheetData>
  <conditionalFormatting sqref="A2:M2">
    <cfRule type="expression" dxfId="17" priority="1">
      <formula>MOD(ROW(),2)=1</formula>
    </cfRule>
  </conditionalFormatting>
  <printOptions headings="1"/>
  <pageMargins left="0.45" right="0.45" top="0.5" bottom="0.5" header="0.3" footer="0.3"/>
  <pageSetup paperSize="17" scale="86" fitToWidth="2" fitToHeight="0" pageOrder="overThenDown" orientation="landscape" r:id="rId1"/>
  <headerFooter>
    <oddHeader>&amp;LFlathead National Forest Terrestrial Wildlife Species of Conservation Concern&amp;RApril 14, 2021 update</oddHeader>
    <oddFooter>&amp;R&amp;P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workbookViewId="0"/>
  </sheetViews>
  <sheetFormatPr defaultColWidth="9.140625" defaultRowHeight="14.45"/>
  <cols>
    <col min="1" max="1" width="16.140625" style="98" customWidth="1"/>
    <col min="2" max="2" width="38.42578125" style="2" customWidth="1"/>
    <col min="3" max="3" width="55.7109375" style="2" customWidth="1"/>
    <col min="4" max="4" width="22.5703125" style="2" customWidth="1"/>
    <col min="5" max="5" width="27" style="2" customWidth="1"/>
    <col min="6" max="6" width="27.28515625" style="2" bestFit="1" customWidth="1"/>
    <col min="7" max="7" width="31.85546875" style="2" customWidth="1"/>
    <col min="8" max="8" width="38.42578125" style="2" customWidth="1"/>
    <col min="9" max="16384" width="9.140625" style="3"/>
  </cols>
  <sheetData>
    <row r="1" spans="1:8" ht="30.95">
      <c r="A1" s="36" t="s">
        <v>400</v>
      </c>
      <c r="B1" s="36" t="s">
        <v>401</v>
      </c>
      <c r="C1" s="36" t="s">
        <v>402</v>
      </c>
      <c r="D1" s="36" t="s">
        <v>403</v>
      </c>
      <c r="E1" s="36" t="s">
        <v>404</v>
      </c>
      <c r="F1" s="36" t="s">
        <v>405</v>
      </c>
      <c r="G1" s="36" t="s">
        <v>406</v>
      </c>
      <c r="H1" s="36" t="s">
        <v>407</v>
      </c>
    </row>
    <row r="2" spans="1:8" ht="377.1">
      <c r="A2" s="100" t="s">
        <v>256</v>
      </c>
      <c r="B2" s="39" t="s">
        <v>408</v>
      </c>
      <c r="C2" s="39" t="s">
        <v>409</v>
      </c>
      <c r="D2" s="39" t="s">
        <v>410</v>
      </c>
      <c r="E2" s="39" t="s">
        <v>411</v>
      </c>
      <c r="F2" s="39" t="s">
        <v>412</v>
      </c>
      <c r="G2" s="39" t="s">
        <v>413</v>
      </c>
      <c r="H2" s="39" t="s">
        <v>52</v>
      </c>
    </row>
    <row r="3" spans="1:8" ht="203.1">
      <c r="A3" s="100" t="s">
        <v>245</v>
      </c>
      <c r="B3" s="39" t="s">
        <v>408</v>
      </c>
      <c r="C3" s="39" t="s">
        <v>414</v>
      </c>
      <c r="D3" s="39" t="s">
        <v>415</v>
      </c>
      <c r="E3" s="39" t="s">
        <v>416</v>
      </c>
      <c r="F3" s="39" t="s">
        <v>417</v>
      </c>
      <c r="G3" s="39" t="s">
        <v>418</v>
      </c>
      <c r="H3" s="39" t="s">
        <v>419</v>
      </c>
    </row>
    <row r="4" spans="1:8" ht="231.95">
      <c r="A4" s="100" t="s">
        <v>310</v>
      </c>
      <c r="B4" s="39" t="s">
        <v>408</v>
      </c>
      <c r="C4" s="39" t="s">
        <v>420</v>
      </c>
      <c r="D4" s="39" t="s">
        <v>421</v>
      </c>
      <c r="E4" s="39" t="s">
        <v>422</v>
      </c>
      <c r="F4" s="39" t="s">
        <v>423</v>
      </c>
      <c r="G4" s="39" t="s">
        <v>424</v>
      </c>
      <c r="H4" s="39"/>
    </row>
    <row r="5" spans="1:8" ht="231.95">
      <c r="A5" s="100" t="s">
        <v>425</v>
      </c>
      <c r="B5" s="39" t="s">
        <v>408</v>
      </c>
      <c r="C5" s="39" t="s">
        <v>426</v>
      </c>
      <c r="D5" s="39" t="s">
        <v>427</v>
      </c>
      <c r="E5" s="39" t="s">
        <v>428</v>
      </c>
      <c r="F5" s="39" t="s">
        <v>429</v>
      </c>
      <c r="G5" s="39" t="s">
        <v>430</v>
      </c>
      <c r="H5" s="39" t="s">
        <v>431</v>
      </c>
    </row>
    <row r="6" spans="1:8" ht="231.95">
      <c r="A6" s="100" t="s">
        <v>335</v>
      </c>
      <c r="B6" s="39" t="s">
        <v>408</v>
      </c>
      <c r="C6" s="39" t="s">
        <v>432</v>
      </c>
      <c r="D6" s="39" t="s">
        <v>421</v>
      </c>
      <c r="E6" s="39" t="s">
        <v>433</v>
      </c>
      <c r="F6" s="39" t="s">
        <v>434</v>
      </c>
      <c r="G6" s="39" t="s">
        <v>418</v>
      </c>
      <c r="H6" s="39" t="s">
        <v>435</v>
      </c>
    </row>
    <row r="7" spans="1:8" ht="130.5">
      <c r="A7" s="100" t="s">
        <v>286</v>
      </c>
      <c r="B7" s="2" t="s">
        <v>436</v>
      </c>
      <c r="C7" s="2" t="s">
        <v>437</v>
      </c>
      <c r="D7" s="2" t="s">
        <v>438</v>
      </c>
      <c r="E7" s="2" t="s">
        <v>439</v>
      </c>
      <c r="F7" s="2" t="s">
        <v>440</v>
      </c>
      <c r="G7" s="2" t="s">
        <v>441</v>
      </c>
      <c r="H7" s="2" t="s">
        <v>52</v>
      </c>
    </row>
    <row r="8" spans="1:8" ht="116.1">
      <c r="A8" s="100" t="s">
        <v>133</v>
      </c>
      <c r="B8" s="2" t="s">
        <v>442</v>
      </c>
      <c r="C8" s="2" t="s">
        <v>443</v>
      </c>
      <c r="D8" s="2" t="s">
        <v>444</v>
      </c>
      <c r="E8" s="2" t="s">
        <v>445</v>
      </c>
      <c r="F8" s="2" t="s">
        <v>446</v>
      </c>
      <c r="G8" s="2" t="s">
        <v>418</v>
      </c>
      <c r="H8" s="2" t="s">
        <v>447</v>
      </c>
    </row>
    <row r="9" spans="1:8">
      <c r="A9" s="100"/>
    </row>
    <row r="11" spans="1:8" ht="89.1">
      <c r="A11" s="98" t="s">
        <v>448</v>
      </c>
    </row>
    <row r="12" spans="1:8" ht="89.1">
      <c r="A12" s="98" t="s">
        <v>449</v>
      </c>
    </row>
    <row r="13" spans="1:8" ht="74.45">
      <c r="A13" s="99" t="s">
        <v>450</v>
      </c>
    </row>
  </sheetData>
  <pageMargins left="0.7" right="0.7" top="0.75" bottom="0.75" header="0.3" footer="0.3"/>
  <pageSetup paperSize="1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election activeCell="A5" sqref="A5"/>
    </sheetView>
  </sheetViews>
  <sheetFormatPr defaultRowHeight="14.45"/>
  <cols>
    <col min="1" max="1" width="140.140625" style="1" customWidth="1"/>
  </cols>
  <sheetData>
    <row r="1" spans="1:1" ht="15" thickBot="1">
      <c r="A1" s="64" t="s">
        <v>451</v>
      </c>
    </row>
    <row r="2" spans="1:1" ht="69.599999999999994" customHeight="1" thickBot="1">
      <c r="A2" s="63" t="s">
        <v>452</v>
      </c>
    </row>
    <row r="3" spans="1:1" ht="136.9" customHeight="1" thickBot="1">
      <c r="A3" s="63" t="s">
        <v>453</v>
      </c>
    </row>
    <row r="4" spans="1:1" ht="174.6" thickBot="1">
      <c r="A4" s="63" t="s">
        <v>454</v>
      </c>
    </row>
    <row r="5" spans="1:1" ht="155.44999999999999" customHeight="1" thickBot="1">
      <c r="A5" s="63" t="s">
        <v>455</v>
      </c>
    </row>
  </sheetData>
  <pageMargins left="0.7" right="0.7" top="0.75" bottom="0.75" header="0.3" footer="0.3"/>
  <pageSetup orientation="portrait" r:id="rId1"/>
  <headerFooter>
    <oddHeader>&amp;LFlathead National Forest Terrestrial Wildlife Species of Conservation Concern&amp;RNovember 17, 2017</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workbookViewId="0">
      <selection activeCell="D10" sqref="D10"/>
    </sheetView>
  </sheetViews>
  <sheetFormatPr defaultRowHeight="14.45"/>
  <cols>
    <col min="1" max="1" width="31.28515625" customWidth="1"/>
    <col min="2" max="2" width="27.7109375" customWidth="1"/>
    <col min="3" max="3" width="17.140625" customWidth="1"/>
    <col min="4" max="4" width="12.7109375" customWidth="1"/>
    <col min="5" max="5" width="13.42578125" bestFit="1" customWidth="1"/>
    <col min="6" max="8" width="12.7109375" bestFit="1" customWidth="1"/>
    <col min="9" max="9" width="14" customWidth="1"/>
    <col min="10" max="10" width="19.42578125" customWidth="1"/>
    <col min="11" max="11" width="20.85546875" customWidth="1"/>
    <col min="12" max="12" width="11" bestFit="1" customWidth="1"/>
    <col min="13" max="13" width="10.140625" bestFit="1" customWidth="1"/>
    <col min="16" max="16" width="12" bestFit="1" customWidth="1"/>
  </cols>
  <sheetData>
    <row r="1" spans="1:11">
      <c r="A1" s="34" t="s">
        <v>456</v>
      </c>
    </row>
    <row r="3" spans="1:11">
      <c r="C3" t="s">
        <v>457</v>
      </c>
    </row>
    <row r="5" spans="1:11">
      <c r="C5" s="34" t="s">
        <v>458</v>
      </c>
      <c r="E5" s="34" t="s">
        <v>459</v>
      </c>
      <c r="G5" s="34" t="s">
        <v>460</v>
      </c>
      <c r="I5" s="34" t="s">
        <v>461</v>
      </c>
      <c r="J5" s="34" t="s">
        <v>462</v>
      </c>
      <c r="K5" s="34" t="s">
        <v>463</v>
      </c>
    </row>
    <row r="6" spans="1:11">
      <c r="A6" t="s">
        <v>464</v>
      </c>
      <c r="C6" s="47">
        <v>967564</v>
      </c>
      <c r="D6">
        <v>1050923</v>
      </c>
      <c r="E6">
        <f>C6*10000</f>
        <v>9675640000</v>
      </c>
      <c r="F6">
        <f>D6*10000</f>
        <v>10509230000</v>
      </c>
      <c r="G6" s="48">
        <f>E6*0.000247</f>
        <v>2389883.08</v>
      </c>
      <c r="H6" s="48">
        <f>F6*0.000247</f>
        <v>2595779.81</v>
      </c>
      <c r="I6" s="49">
        <v>2392807</v>
      </c>
      <c r="J6" s="49">
        <v>2392820</v>
      </c>
      <c r="K6" s="49">
        <v>2394459</v>
      </c>
    </row>
    <row r="7" spans="1:11">
      <c r="A7" t="s">
        <v>465</v>
      </c>
      <c r="C7">
        <v>433969</v>
      </c>
      <c r="E7">
        <f>C7*10000</f>
        <v>4339690000</v>
      </c>
      <c r="G7" s="50">
        <f>E7*0.000247</f>
        <v>1071903.43</v>
      </c>
      <c r="I7" s="49">
        <v>1072040</v>
      </c>
      <c r="J7" s="49">
        <v>1075358</v>
      </c>
      <c r="K7" s="49">
        <v>1370000</v>
      </c>
    </row>
    <row r="8" spans="1:11">
      <c r="G8" s="50"/>
      <c r="I8" s="49"/>
      <c r="K8" s="49"/>
    </row>
    <row r="9" spans="1:11">
      <c r="C9" s="73" t="s">
        <v>466</v>
      </c>
      <c r="D9" s="73"/>
      <c r="E9" s="73"/>
      <c r="F9" s="73"/>
      <c r="G9" s="73"/>
    </row>
    <row r="10" spans="1:11">
      <c r="A10" s="34" t="s">
        <v>467</v>
      </c>
      <c r="C10" s="34" t="s">
        <v>458</v>
      </c>
      <c r="E10" s="34" t="s">
        <v>459</v>
      </c>
      <c r="G10" s="34" t="s">
        <v>468</v>
      </c>
      <c r="H10" s="65" t="s">
        <v>469</v>
      </c>
    </row>
    <row r="11" spans="1:11">
      <c r="A11" s="47" t="s">
        <v>470</v>
      </c>
      <c r="C11" s="47">
        <v>899771</v>
      </c>
      <c r="D11" s="47"/>
      <c r="E11" s="47">
        <f>C11*10000</f>
        <v>8997710000</v>
      </c>
      <c r="F11" s="47"/>
      <c r="G11" s="49">
        <f>E11*0.000247</f>
        <v>2222434.3699999996</v>
      </c>
      <c r="H11" s="66">
        <f>G11/G16</f>
        <v>0.92993435059592944</v>
      </c>
    </row>
    <row r="12" spans="1:11">
      <c r="A12" s="47" t="s">
        <v>471</v>
      </c>
      <c r="C12" s="47">
        <v>67793</v>
      </c>
      <c r="D12" s="47"/>
      <c r="E12" s="47">
        <f>C12*10000</f>
        <v>677930000</v>
      </c>
      <c r="F12" s="47"/>
      <c r="G12" s="49">
        <f>E12*0.000247</f>
        <v>167448.71</v>
      </c>
      <c r="H12" s="66">
        <f>G12/G16</f>
        <v>7.0065649404070424E-2</v>
      </c>
    </row>
    <row r="13" spans="1:11">
      <c r="A13" t="s">
        <v>472</v>
      </c>
      <c r="C13">
        <v>15243</v>
      </c>
      <c r="E13" s="49">
        <f>C13*10000</f>
        <v>152430000</v>
      </c>
      <c r="F13" s="47"/>
      <c r="G13" s="49">
        <f>E13*0.000247</f>
        <v>37650.21</v>
      </c>
      <c r="H13" s="66">
        <f>G13/G16</f>
        <v>1.5753996634847927E-2</v>
      </c>
    </row>
    <row r="14" spans="1:11">
      <c r="A14" t="s">
        <v>473</v>
      </c>
      <c r="C14">
        <v>1904</v>
      </c>
      <c r="E14" s="49">
        <f t="shared" ref="E14:E15" si="0">C14*10000</f>
        <v>19040000</v>
      </c>
      <c r="F14" s="47"/>
      <c r="G14" s="49">
        <f>E14*0.000247</f>
        <v>4702.88</v>
      </c>
      <c r="H14" s="66">
        <f>G14/G16</f>
        <v>1.9678284847307256E-3</v>
      </c>
    </row>
    <row r="15" spans="1:11">
      <c r="A15" t="s">
        <v>474</v>
      </c>
      <c r="C15">
        <v>124</v>
      </c>
      <c r="E15" s="49">
        <f t="shared" si="0"/>
        <v>1240000</v>
      </c>
      <c r="F15" s="47"/>
      <c r="G15" s="49">
        <f>E15*0.000247</f>
        <v>306.27999999999997</v>
      </c>
      <c r="H15" s="67">
        <f>G15/G16</f>
        <v>1.2815689711481617E-4</v>
      </c>
    </row>
    <row r="16" spans="1:11">
      <c r="A16" t="s">
        <v>475</v>
      </c>
      <c r="C16">
        <f>C11+C12</f>
        <v>967564</v>
      </c>
      <c r="E16" s="49">
        <f>C16*10000</f>
        <v>9675640000</v>
      </c>
      <c r="F16" s="47"/>
      <c r="G16" s="52">
        <f>E16*A27</f>
        <v>2389883.08</v>
      </c>
    </row>
    <row r="17" spans="1:11">
      <c r="G17" s="50"/>
    </row>
    <row r="18" spans="1:11">
      <c r="C18" s="104" t="s">
        <v>476</v>
      </c>
      <c r="D18" s="104"/>
      <c r="E18" s="104"/>
      <c r="F18" s="104"/>
      <c r="G18" s="104"/>
      <c r="H18" s="53"/>
      <c r="I18" s="54"/>
      <c r="J18" s="54"/>
    </row>
    <row r="19" spans="1:11">
      <c r="A19" s="47" t="s">
        <v>470</v>
      </c>
      <c r="B19" s="47"/>
      <c r="C19" s="47">
        <v>417638</v>
      </c>
      <c r="D19" s="47"/>
      <c r="E19" s="49">
        <f t="shared" ref="E19:E23" si="1">C19*10000</f>
        <v>4176380000</v>
      </c>
      <c r="F19" s="49"/>
      <c r="G19" s="49">
        <f>E19*0.000247</f>
        <v>1031565.86</v>
      </c>
      <c r="H19" s="66">
        <f>G19/G24</f>
        <v>0.96236827976191852</v>
      </c>
      <c r="I19" s="51"/>
      <c r="J19" s="49"/>
      <c r="K19" s="51"/>
    </row>
    <row r="20" spans="1:11">
      <c r="A20" s="47" t="s">
        <v>471</v>
      </c>
      <c r="B20" s="47"/>
      <c r="C20">
        <v>16331</v>
      </c>
      <c r="D20" s="47"/>
      <c r="E20" s="49">
        <f t="shared" si="1"/>
        <v>163310000</v>
      </c>
      <c r="F20" s="49"/>
      <c r="G20" s="49">
        <f>E20*0.000247</f>
        <v>40337.57</v>
      </c>
      <c r="H20" s="66">
        <f>G20/G24</f>
        <v>3.7631720238081527E-2</v>
      </c>
      <c r="I20" s="51"/>
      <c r="J20" s="49"/>
      <c r="K20" s="51"/>
    </row>
    <row r="21" spans="1:11">
      <c r="A21" t="s">
        <v>472</v>
      </c>
      <c r="C21">
        <v>3708</v>
      </c>
      <c r="E21" s="49">
        <f t="shared" si="1"/>
        <v>37080000</v>
      </c>
      <c r="F21" s="49"/>
      <c r="G21" s="49">
        <f>E21*0.000247</f>
        <v>9158.76</v>
      </c>
      <c r="H21" s="66">
        <f>G21/G24</f>
        <v>8.5443891153515576E-3</v>
      </c>
      <c r="I21" s="51"/>
      <c r="J21" s="49"/>
      <c r="K21" s="51"/>
    </row>
    <row r="22" spans="1:11">
      <c r="A22" t="s">
        <v>473</v>
      </c>
      <c r="C22">
        <v>386</v>
      </c>
      <c r="E22" s="49">
        <f t="shared" si="1"/>
        <v>3860000</v>
      </c>
      <c r="F22" s="49"/>
      <c r="G22" s="49">
        <f>E22*0.000247</f>
        <v>953.42</v>
      </c>
      <c r="H22" s="66">
        <f>G22/G24</f>
        <v>8.8946445483433151E-4</v>
      </c>
      <c r="I22" s="51"/>
      <c r="J22" s="49"/>
      <c r="K22" s="51"/>
    </row>
    <row r="23" spans="1:11">
      <c r="A23" t="s">
        <v>474</v>
      </c>
      <c r="C23">
        <v>18</v>
      </c>
      <c r="E23" s="49">
        <f t="shared" si="1"/>
        <v>180000</v>
      </c>
      <c r="F23" s="49"/>
      <c r="G23" s="49">
        <f t="shared" ref="G23" si="2">E23*0.000247</f>
        <v>44.46</v>
      </c>
      <c r="H23" s="67">
        <f>G23/G24</f>
        <v>4.1477617064813386E-5</v>
      </c>
      <c r="I23" s="51"/>
      <c r="J23" s="49"/>
      <c r="K23" s="51"/>
    </row>
    <row r="24" spans="1:11">
      <c r="A24" t="s">
        <v>477</v>
      </c>
      <c r="C24">
        <f>C19+C20</f>
        <v>433969</v>
      </c>
      <c r="E24" s="49">
        <f>C24*10000</f>
        <v>4339690000</v>
      </c>
      <c r="F24" s="49"/>
      <c r="G24" s="55">
        <f>E24*0.000247</f>
        <v>1071903.43</v>
      </c>
      <c r="J24" s="49"/>
      <c r="K24" s="51"/>
    </row>
    <row r="25" spans="1:11">
      <c r="C25">
        <v>433969</v>
      </c>
      <c r="E25" s="49">
        <f>E19+E20</f>
        <v>4339690000</v>
      </c>
      <c r="G25" s="49">
        <f>E25*0.000247</f>
        <v>1071903.43</v>
      </c>
    </row>
    <row r="26" spans="1:11">
      <c r="A26">
        <f>100*100</f>
        <v>10000</v>
      </c>
      <c r="B26" t="s">
        <v>478</v>
      </c>
    </row>
    <row r="27" spans="1:11">
      <c r="A27">
        <v>2.4699999999999999E-4</v>
      </c>
      <c r="B27" t="s">
        <v>479</v>
      </c>
    </row>
    <row r="29" spans="1:11">
      <c r="A29" s="56" t="s">
        <v>480</v>
      </c>
      <c r="B29" s="56"/>
      <c r="C29" s="56"/>
      <c r="D29" s="56"/>
      <c r="E29" s="46" t="s">
        <v>481</v>
      </c>
      <c r="F29" s="46"/>
      <c r="G29" s="46"/>
      <c r="H29" s="46"/>
    </row>
    <row r="30" spans="1:11">
      <c r="A30" s="57" t="s">
        <v>458</v>
      </c>
      <c r="B30" s="57" t="s">
        <v>459</v>
      </c>
      <c r="C30" s="57" t="s">
        <v>468</v>
      </c>
      <c r="D30" s="57" t="s">
        <v>469</v>
      </c>
      <c r="E30" s="58" t="s">
        <v>458</v>
      </c>
      <c r="F30" s="58" t="s">
        <v>459</v>
      </c>
      <c r="G30" s="58" t="s">
        <v>468</v>
      </c>
      <c r="H30" s="58" t="s">
        <v>469</v>
      </c>
    </row>
    <row r="31" spans="1:11">
      <c r="A31" s="47" t="s">
        <v>470</v>
      </c>
      <c r="B31" s="56">
        <v>12427969</v>
      </c>
      <c r="C31" s="59">
        <f>B31*10000</f>
        <v>124279690000</v>
      </c>
      <c r="D31" s="60">
        <f>C31*0.000247</f>
        <v>30697083.43</v>
      </c>
      <c r="E31" s="66">
        <f>D31/$D$36</f>
        <v>0.8832251614334663</v>
      </c>
      <c r="F31" s="46">
        <v>1204450</v>
      </c>
      <c r="G31" s="61">
        <f>F31*10000</f>
        <v>12044500000</v>
      </c>
      <c r="H31" s="62">
        <f>G31*0.000247</f>
        <v>2974991.5</v>
      </c>
      <c r="I31" s="66">
        <f>H31/$H$36</f>
        <v>0.75093254793355613</v>
      </c>
    </row>
    <row r="32" spans="1:11">
      <c r="A32" s="47" t="s">
        <v>471</v>
      </c>
      <c r="B32" s="56">
        <v>1137555</v>
      </c>
      <c r="C32" s="59">
        <f t="shared" ref="C32:C34" si="3">B32*10000</f>
        <v>11375550000</v>
      </c>
      <c r="D32" s="60">
        <f t="shared" ref="D32:D35" si="4">C32*0.000247</f>
        <v>2809760.8499999996</v>
      </c>
      <c r="E32" s="66">
        <f>D32/$D$36</f>
        <v>8.0843233396739766E-2</v>
      </c>
      <c r="F32" s="46">
        <v>249100</v>
      </c>
      <c r="G32" s="61">
        <f t="shared" ref="G32:G35" si="5">F32*10000</f>
        <v>2491000000</v>
      </c>
      <c r="H32" s="62">
        <f t="shared" ref="H32:H35" si="6">G32*0.000247</f>
        <v>615277</v>
      </c>
      <c r="I32" s="66">
        <f>H32/$H$36</f>
        <v>0.15530515811386844</v>
      </c>
    </row>
    <row r="33" spans="1:9">
      <c r="A33" t="s">
        <v>472</v>
      </c>
      <c r="B33" s="56">
        <v>410163</v>
      </c>
      <c r="C33" s="59">
        <f t="shared" si="3"/>
        <v>4101630000</v>
      </c>
      <c r="D33" s="60">
        <f t="shared" si="4"/>
        <v>1013102.61</v>
      </c>
      <c r="E33" s="66">
        <f>D33/$D$36</f>
        <v>2.9149274663385048E-2</v>
      </c>
      <c r="F33" s="46">
        <v>116750</v>
      </c>
      <c r="G33" s="61">
        <f t="shared" si="5"/>
        <v>1167500000</v>
      </c>
      <c r="H33" s="62">
        <f t="shared" si="6"/>
        <v>288372.5</v>
      </c>
      <c r="I33" s="66">
        <f>H33/$H$36</f>
        <v>7.2789551223581453E-2</v>
      </c>
    </row>
    <row r="34" spans="1:9">
      <c r="A34" t="s">
        <v>473</v>
      </c>
      <c r="B34" s="56">
        <v>84161</v>
      </c>
      <c r="C34" s="59">
        <f t="shared" si="3"/>
        <v>841610000</v>
      </c>
      <c r="D34" s="60">
        <f t="shared" si="4"/>
        <v>207877.66999999998</v>
      </c>
      <c r="E34" s="66">
        <f>D34/$D$36</f>
        <v>5.9811150809437929E-3</v>
      </c>
      <c r="F34" s="46">
        <v>29749</v>
      </c>
      <c r="G34" s="61">
        <f t="shared" si="5"/>
        <v>297490000</v>
      </c>
      <c r="H34" s="62">
        <f t="shared" si="6"/>
        <v>73480.03</v>
      </c>
      <c r="I34" s="66">
        <f>H34/$H$36</f>
        <v>1.854746346338608E-2</v>
      </c>
    </row>
    <row r="35" spans="1:9">
      <c r="A35" t="s">
        <v>474</v>
      </c>
      <c r="B35" s="56">
        <v>11274</v>
      </c>
      <c r="C35" s="59">
        <f>B35*10000</f>
        <v>112740000</v>
      </c>
      <c r="D35" s="60">
        <f t="shared" si="4"/>
        <v>27846.78</v>
      </c>
      <c r="E35" s="66">
        <f>D35/$D$36</f>
        <v>8.0121542546500544E-4</v>
      </c>
      <c r="F35" s="46">
        <v>3890</v>
      </c>
      <c r="G35" s="61">
        <f t="shared" si="5"/>
        <v>38900000</v>
      </c>
      <c r="H35" s="62">
        <f t="shared" si="6"/>
        <v>9608.2999999999993</v>
      </c>
      <c r="I35" s="66">
        <f>H35/$H$36</f>
        <v>2.4252792656079816E-3</v>
      </c>
    </row>
    <row r="36" spans="1:9">
      <c r="A36" t="s">
        <v>477</v>
      </c>
      <c r="B36" s="56">
        <f>SUM(B31:B35)</f>
        <v>14071122</v>
      </c>
      <c r="C36" s="56"/>
      <c r="D36" s="60">
        <f>SUM(D31:D35)</f>
        <v>34755671.340000004</v>
      </c>
      <c r="E36" s="56"/>
      <c r="F36" s="46">
        <f>SUM(F31:F35)</f>
        <v>1603939</v>
      </c>
      <c r="G36" s="46"/>
      <c r="H36" s="62">
        <f>SUM(H31:H35)</f>
        <v>3961729.3299999996</v>
      </c>
      <c r="I36" s="46"/>
    </row>
  </sheetData>
  <mergeCells count="1">
    <mergeCell ref="C18:G18"/>
  </mergeCells>
  <pageMargins left="0.45" right="0.45" top="0.5" bottom="0.5" header="0.3" footer="0.3"/>
  <pageSetup paperSize="17" orientation="portrait" r:id="rId1"/>
  <headerFooter>
    <oddHeader>&amp;LFlathead National Forest Terrestrial Wildlife Species of Conservation Concern&amp;RNovember 17, 2017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9"/>
  <sheetViews>
    <sheetView topLeftCell="A4" zoomScale="60" zoomScaleNormal="60" workbookViewId="0">
      <selection activeCell="J6" sqref="J6"/>
    </sheetView>
  </sheetViews>
  <sheetFormatPr defaultColWidth="9.140625" defaultRowHeight="14.45"/>
  <cols>
    <col min="1" max="1" width="9.140625" style="1"/>
    <col min="2" max="2" width="10.5703125" style="1" customWidth="1"/>
    <col min="3" max="13" width="9.5703125" style="33" customWidth="1"/>
    <col min="14" max="14" width="9.5703125" style="42" customWidth="1"/>
    <col min="15" max="23" width="9.5703125" style="33" customWidth="1"/>
    <col min="24" max="25" width="11.7109375" style="33" customWidth="1"/>
    <col min="26" max="26" width="14" style="42" customWidth="1"/>
    <col min="27" max="27" width="49.85546875" style="2" customWidth="1"/>
    <col min="28" max="16384" width="9.140625" style="1"/>
  </cols>
  <sheetData>
    <row r="1" spans="1:27" ht="32.450000000000003" customHeight="1">
      <c r="A1" s="114" t="s">
        <v>482</v>
      </c>
      <c r="B1" s="113"/>
      <c r="C1" s="113"/>
      <c r="D1" s="113"/>
      <c r="E1" s="113"/>
      <c r="F1" s="113"/>
      <c r="G1" s="113"/>
      <c r="H1" s="113"/>
      <c r="I1" s="113"/>
      <c r="J1" s="113"/>
      <c r="K1" s="113"/>
      <c r="L1" s="113"/>
      <c r="M1" s="113"/>
    </row>
    <row r="2" spans="1:27" s="87" customFormat="1" ht="27.6" customHeight="1">
      <c r="A2" s="103"/>
      <c r="B2" s="103"/>
      <c r="C2" s="115" t="s">
        <v>483</v>
      </c>
      <c r="D2" s="116"/>
      <c r="E2" s="116"/>
      <c r="F2" s="116"/>
      <c r="G2" s="116"/>
      <c r="H2" s="116"/>
      <c r="I2" s="116"/>
      <c r="J2" s="116"/>
      <c r="K2" s="116"/>
      <c r="L2" s="116"/>
      <c r="M2" s="116"/>
      <c r="N2" s="116"/>
      <c r="O2" s="116"/>
      <c r="P2" s="116"/>
      <c r="Q2" s="116"/>
      <c r="R2" s="116"/>
      <c r="S2" s="116"/>
      <c r="T2" s="116"/>
      <c r="U2" s="116"/>
      <c r="V2" s="116"/>
      <c r="W2" s="117"/>
      <c r="X2" s="85"/>
      <c r="Y2" s="85"/>
      <c r="Z2" s="86"/>
      <c r="AA2" s="69"/>
    </row>
    <row r="3" spans="1:27" ht="75.599999999999994" customHeight="1">
      <c r="A3" s="88" t="s">
        <v>484</v>
      </c>
      <c r="B3" s="88"/>
      <c r="C3" s="35">
        <v>1990</v>
      </c>
      <c r="D3" s="35">
        <v>1991</v>
      </c>
      <c r="E3" s="35">
        <v>1992</v>
      </c>
      <c r="F3" s="35">
        <v>1993</v>
      </c>
      <c r="G3" s="35">
        <v>1994</v>
      </c>
      <c r="H3" s="35">
        <v>1995</v>
      </c>
      <c r="I3" s="35">
        <v>1997</v>
      </c>
      <c r="J3" s="35">
        <v>1998</v>
      </c>
      <c r="K3" s="35">
        <v>1999</v>
      </c>
      <c r="L3" s="35">
        <v>2004</v>
      </c>
      <c r="M3" s="35">
        <v>2006</v>
      </c>
      <c r="N3" s="43">
        <v>2007</v>
      </c>
      <c r="O3" s="35">
        <v>2008</v>
      </c>
      <c r="P3" s="35">
        <v>2009</v>
      </c>
      <c r="Q3" s="35">
        <v>2010</v>
      </c>
      <c r="R3" s="35">
        <v>2011</v>
      </c>
      <c r="S3" s="35">
        <v>2012</v>
      </c>
      <c r="T3" s="35">
        <v>2014</v>
      </c>
      <c r="U3" s="35">
        <v>2015</v>
      </c>
      <c r="V3" s="35">
        <v>2016</v>
      </c>
      <c r="W3" s="35">
        <v>2017</v>
      </c>
      <c r="X3" s="70" t="s">
        <v>485</v>
      </c>
      <c r="Y3" s="70" t="s">
        <v>486</v>
      </c>
      <c r="Z3" s="43" t="s">
        <v>487</v>
      </c>
      <c r="AA3" s="36" t="s">
        <v>488</v>
      </c>
    </row>
    <row r="4" spans="1:27" ht="36" customHeight="1">
      <c r="A4" s="110" t="s">
        <v>489</v>
      </c>
      <c r="B4" s="111"/>
      <c r="C4" s="71" t="s">
        <v>99</v>
      </c>
      <c r="D4" s="71" t="s">
        <v>99</v>
      </c>
      <c r="E4" s="37" t="s">
        <v>99</v>
      </c>
      <c r="F4" s="37" t="s">
        <v>99</v>
      </c>
      <c r="G4" s="37" t="s">
        <v>99</v>
      </c>
      <c r="H4" s="41" t="s">
        <v>93</v>
      </c>
      <c r="I4" s="37" t="s">
        <v>99</v>
      </c>
      <c r="J4" s="37" t="s">
        <v>99</v>
      </c>
      <c r="K4" s="41" t="s">
        <v>93</v>
      </c>
      <c r="L4" s="37" t="s">
        <v>99</v>
      </c>
      <c r="M4" s="37" t="s">
        <v>99</v>
      </c>
      <c r="N4" s="41" t="s">
        <v>93</v>
      </c>
      <c r="O4" s="37" t="s">
        <v>99</v>
      </c>
      <c r="P4" s="37" t="s">
        <v>99</v>
      </c>
      <c r="Q4" s="37" t="s">
        <v>99</v>
      </c>
      <c r="R4" s="37" t="s">
        <v>99</v>
      </c>
      <c r="S4" s="37" t="s">
        <v>99</v>
      </c>
      <c r="T4" s="37" t="s">
        <v>99</v>
      </c>
      <c r="U4" s="37" t="s">
        <v>99</v>
      </c>
      <c r="V4" s="37" t="s">
        <v>99</v>
      </c>
      <c r="W4" s="37" t="s">
        <v>99</v>
      </c>
      <c r="X4" s="68">
        <f>(COUNTIF(C4:W4,"yes*")+COUNTIF(C4:W4,"no*") )</f>
        <v>21</v>
      </c>
      <c r="Y4" s="68">
        <f>(COUNTIF(C4:W4,"yes*"))</f>
        <v>18</v>
      </c>
      <c r="Z4" s="72">
        <f>Y4/X4</f>
        <v>0.8571428571428571</v>
      </c>
      <c r="AA4" s="39" t="s">
        <v>490</v>
      </c>
    </row>
    <row r="5" spans="1:27" ht="43.5">
      <c r="A5" s="110" t="s">
        <v>491</v>
      </c>
      <c r="B5" s="111"/>
      <c r="C5" s="37" t="s">
        <v>99</v>
      </c>
      <c r="D5" s="41" t="s">
        <v>492</v>
      </c>
      <c r="E5" s="40" t="s">
        <v>493</v>
      </c>
      <c r="F5" s="41" t="s">
        <v>93</v>
      </c>
      <c r="G5" s="37" t="s">
        <v>99</v>
      </c>
      <c r="H5" s="41" t="s">
        <v>494</v>
      </c>
      <c r="I5" s="37" t="s">
        <v>99</v>
      </c>
      <c r="J5" s="38" t="s">
        <v>495</v>
      </c>
      <c r="K5" s="38" t="s">
        <v>495</v>
      </c>
      <c r="L5" s="38" t="s">
        <v>495</v>
      </c>
      <c r="M5" s="41" t="s">
        <v>93</v>
      </c>
      <c r="N5" s="41" t="s">
        <v>494</v>
      </c>
      <c r="O5" s="40" t="s">
        <v>496</v>
      </c>
      <c r="P5" s="41" t="s">
        <v>93</v>
      </c>
      <c r="Q5" s="41" t="s">
        <v>93</v>
      </c>
      <c r="R5" s="74" t="s">
        <v>497</v>
      </c>
      <c r="S5" s="41" t="s">
        <v>93</v>
      </c>
      <c r="T5" s="41" t="s">
        <v>93</v>
      </c>
      <c r="U5" s="37" t="s">
        <v>99</v>
      </c>
      <c r="V5" s="37" t="s">
        <v>99</v>
      </c>
      <c r="W5" s="41" t="s">
        <v>93</v>
      </c>
      <c r="X5" s="68">
        <f>(COUNTIF(C5:W5,"yes*")+COUNTIF(C5:W5,"no*") )</f>
        <v>15</v>
      </c>
      <c r="Y5" s="68">
        <f>(COUNTIF(C5:W5,"yes*"))</f>
        <v>5</v>
      </c>
      <c r="Z5" s="72">
        <f>Y5/X5</f>
        <v>0.33333333333333331</v>
      </c>
      <c r="AA5" s="39" t="s">
        <v>498</v>
      </c>
    </row>
    <row r="6" spans="1:27" ht="117.6" customHeight="1">
      <c r="A6" s="110" t="s">
        <v>499</v>
      </c>
      <c r="B6" s="111"/>
      <c r="C6" s="38" t="s">
        <v>495</v>
      </c>
      <c r="D6" s="38" t="s">
        <v>492</v>
      </c>
      <c r="E6" s="37" t="s">
        <v>99</v>
      </c>
      <c r="F6" s="37" t="s">
        <v>99</v>
      </c>
      <c r="G6" s="37" t="s">
        <v>99</v>
      </c>
      <c r="H6" s="37" t="s">
        <v>99</v>
      </c>
      <c r="I6" s="37" t="s">
        <v>99</v>
      </c>
      <c r="J6" s="38" t="s">
        <v>495</v>
      </c>
      <c r="K6" s="38" t="s">
        <v>495</v>
      </c>
      <c r="L6" s="38" t="s">
        <v>495</v>
      </c>
      <c r="M6" s="37" t="s">
        <v>99</v>
      </c>
      <c r="N6" s="37" t="s">
        <v>99</v>
      </c>
      <c r="O6" s="40" t="s">
        <v>495</v>
      </c>
      <c r="P6" s="37" t="s">
        <v>500</v>
      </c>
      <c r="Q6" s="37" t="s">
        <v>501</v>
      </c>
      <c r="R6" s="40" t="s">
        <v>495</v>
      </c>
      <c r="S6" s="37" t="s">
        <v>502</v>
      </c>
      <c r="T6" s="37" t="s">
        <v>99</v>
      </c>
      <c r="U6" s="37" t="s">
        <v>503</v>
      </c>
      <c r="V6" s="41" t="s">
        <v>93</v>
      </c>
      <c r="W6" s="37" t="s">
        <v>99</v>
      </c>
      <c r="X6" s="68">
        <f t="shared" ref="X6:X24" si="0">(COUNTIF(C6:W6,"yes*")+COUNTIF(C6:W6,"no*") )</f>
        <v>15</v>
      </c>
      <c r="Y6" s="68">
        <f t="shared" ref="Y6:Y24" si="1">(COUNTIF(C6:W6,"yes*"))</f>
        <v>13</v>
      </c>
      <c r="Z6" s="72">
        <f t="shared" ref="Z6:Z24" si="2">Y6/X6</f>
        <v>0.8666666666666667</v>
      </c>
      <c r="AA6" s="39" t="s">
        <v>490</v>
      </c>
    </row>
    <row r="7" spans="1:27" ht="61.9" customHeight="1">
      <c r="A7" s="110" t="s">
        <v>504</v>
      </c>
      <c r="B7" s="111"/>
      <c r="C7" s="37" t="s">
        <v>99</v>
      </c>
      <c r="D7" s="37" t="s">
        <v>99</v>
      </c>
      <c r="E7" s="37" t="s">
        <v>99</v>
      </c>
      <c r="F7" s="37" t="s">
        <v>99</v>
      </c>
      <c r="G7" s="38" t="s">
        <v>495</v>
      </c>
      <c r="H7" s="38" t="s">
        <v>495</v>
      </c>
      <c r="I7" s="38" t="s">
        <v>495</v>
      </c>
      <c r="J7" s="38" t="s">
        <v>495</v>
      </c>
      <c r="K7" s="38" t="s">
        <v>495</v>
      </c>
      <c r="L7" s="38" t="s">
        <v>495</v>
      </c>
      <c r="M7" s="38" t="s">
        <v>495</v>
      </c>
      <c r="N7" s="38" t="s">
        <v>495</v>
      </c>
      <c r="O7" s="41" t="s">
        <v>93</v>
      </c>
      <c r="P7" s="40" t="s">
        <v>495</v>
      </c>
      <c r="Q7" s="40" t="s">
        <v>495</v>
      </c>
      <c r="R7" s="40" t="s">
        <v>495</v>
      </c>
      <c r="S7" s="37" t="s">
        <v>505</v>
      </c>
      <c r="T7" s="41" t="s">
        <v>506</v>
      </c>
      <c r="U7" s="40" t="s">
        <v>495</v>
      </c>
      <c r="V7" s="40" t="s">
        <v>495</v>
      </c>
      <c r="W7" s="68" t="s">
        <v>495</v>
      </c>
      <c r="X7" s="68">
        <f t="shared" si="0"/>
        <v>7</v>
      </c>
      <c r="Y7" s="68">
        <f t="shared" si="1"/>
        <v>5</v>
      </c>
      <c r="Z7" s="72">
        <f t="shared" si="2"/>
        <v>0.7142857142857143</v>
      </c>
      <c r="AA7" s="39" t="s">
        <v>507</v>
      </c>
    </row>
    <row r="8" spans="1:27" ht="63.6" customHeight="1">
      <c r="A8" s="110" t="s">
        <v>508</v>
      </c>
      <c r="B8" s="111"/>
      <c r="C8" s="38" t="s">
        <v>495</v>
      </c>
      <c r="D8" s="37" t="s">
        <v>99</v>
      </c>
      <c r="E8" s="37" t="s">
        <v>99</v>
      </c>
      <c r="F8" s="38" t="s">
        <v>495</v>
      </c>
      <c r="G8" s="38" t="s">
        <v>495</v>
      </c>
      <c r="H8" s="38" t="s">
        <v>495</v>
      </c>
      <c r="I8" s="38" t="s">
        <v>495</v>
      </c>
      <c r="J8" s="38" t="s">
        <v>495</v>
      </c>
      <c r="K8" s="38" t="s">
        <v>495</v>
      </c>
      <c r="L8" s="38" t="s">
        <v>495</v>
      </c>
      <c r="M8" s="38" t="s">
        <v>495</v>
      </c>
      <c r="N8" s="38" t="s">
        <v>495</v>
      </c>
      <c r="O8" s="40" t="s">
        <v>495</v>
      </c>
      <c r="P8" s="40" t="s">
        <v>495</v>
      </c>
      <c r="Q8" s="40" t="s">
        <v>495</v>
      </c>
      <c r="R8" s="40" t="s">
        <v>495</v>
      </c>
      <c r="S8" s="37" t="s">
        <v>99</v>
      </c>
      <c r="T8" s="37" t="s">
        <v>99</v>
      </c>
      <c r="U8" s="37" t="s">
        <v>99</v>
      </c>
      <c r="V8" s="37" t="s">
        <v>99</v>
      </c>
      <c r="W8" s="68" t="s">
        <v>495</v>
      </c>
      <c r="X8" s="68">
        <f>(COUNTIF(C8:W8,"yes*")+COUNTIF(C8:W8,"no*") )</f>
        <v>6</v>
      </c>
      <c r="Y8" s="68">
        <f>(COUNTIF(C8:W8,"yes*"))</f>
        <v>6</v>
      </c>
      <c r="Z8" s="72">
        <f>Y8/X8</f>
        <v>1</v>
      </c>
      <c r="AA8" s="39" t="s">
        <v>509</v>
      </c>
    </row>
    <row r="9" spans="1:27" ht="29.1">
      <c r="A9" s="110" t="s">
        <v>510</v>
      </c>
      <c r="B9" s="111"/>
      <c r="C9" s="38" t="s">
        <v>495</v>
      </c>
      <c r="D9" s="38" t="s">
        <v>511</v>
      </c>
      <c r="E9" s="37" t="s">
        <v>99</v>
      </c>
      <c r="F9" s="38" t="s">
        <v>495</v>
      </c>
      <c r="G9" s="37" t="s">
        <v>99</v>
      </c>
      <c r="H9" s="38" t="s">
        <v>495</v>
      </c>
      <c r="I9" s="38" t="s">
        <v>495</v>
      </c>
      <c r="J9" s="38" t="s">
        <v>495</v>
      </c>
      <c r="K9" s="38" t="s">
        <v>495</v>
      </c>
      <c r="L9" s="38" t="s">
        <v>495</v>
      </c>
      <c r="M9" s="38" t="s">
        <v>495</v>
      </c>
      <c r="N9" s="38" t="s">
        <v>495</v>
      </c>
      <c r="O9" s="40" t="s">
        <v>495</v>
      </c>
      <c r="P9" s="40" t="s">
        <v>495</v>
      </c>
      <c r="Q9" s="40" t="s">
        <v>495</v>
      </c>
      <c r="R9" s="41" t="s">
        <v>512</v>
      </c>
      <c r="S9" s="40" t="s">
        <v>495</v>
      </c>
      <c r="T9" s="41" t="s">
        <v>93</v>
      </c>
      <c r="U9" s="40" t="s">
        <v>495</v>
      </c>
      <c r="V9" s="40" t="s">
        <v>495</v>
      </c>
      <c r="W9" s="68" t="s">
        <v>495</v>
      </c>
      <c r="X9" s="68">
        <f t="shared" si="0"/>
        <v>4</v>
      </c>
      <c r="Y9" s="68">
        <f t="shared" si="1"/>
        <v>2</v>
      </c>
      <c r="Z9" s="72">
        <f t="shared" si="2"/>
        <v>0.5</v>
      </c>
      <c r="AA9" s="39" t="s">
        <v>513</v>
      </c>
    </row>
    <row r="10" spans="1:27" ht="28.9" customHeight="1">
      <c r="A10" s="110" t="s">
        <v>514</v>
      </c>
      <c r="B10" s="111"/>
      <c r="C10" s="40" t="s">
        <v>495</v>
      </c>
      <c r="D10" s="40" t="s">
        <v>93</v>
      </c>
      <c r="E10" s="37" t="s">
        <v>99</v>
      </c>
      <c r="F10" s="38" t="s">
        <v>495</v>
      </c>
      <c r="G10" s="37" t="s">
        <v>99</v>
      </c>
      <c r="H10" s="38" t="s">
        <v>495</v>
      </c>
      <c r="I10" s="38" t="s">
        <v>495</v>
      </c>
      <c r="J10" s="38" t="s">
        <v>495</v>
      </c>
      <c r="K10" s="38" t="s">
        <v>495</v>
      </c>
      <c r="L10" s="38" t="s">
        <v>495</v>
      </c>
      <c r="M10" s="38" t="s">
        <v>495</v>
      </c>
      <c r="N10" s="38" t="s">
        <v>495</v>
      </c>
      <c r="O10" s="40" t="s">
        <v>495</v>
      </c>
      <c r="P10" s="40" t="s">
        <v>495</v>
      </c>
      <c r="Q10" s="40" t="s">
        <v>495</v>
      </c>
      <c r="R10" s="40" t="s">
        <v>495</v>
      </c>
      <c r="S10" s="40" t="s">
        <v>495</v>
      </c>
      <c r="T10" s="41" t="s">
        <v>93</v>
      </c>
      <c r="U10" s="40" t="s">
        <v>495</v>
      </c>
      <c r="V10" s="40" t="s">
        <v>495</v>
      </c>
      <c r="W10" s="68" t="s">
        <v>495</v>
      </c>
      <c r="X10" s="68">
        <f t="shared" si="0"/>
        <v>4</v>
      </c>
      <c r="Y10" s="68">
        <f t="shared" si="1"/>
        <v>2</v>
      </c>
      <c r="Z10" s="72">
        <f t="shared" si="2"/>
        <v>0.5</v>
      </c>
      <c r="AA10" s="39" t="s">
        <v>513</v>
      </c>
    </row>
    <row r="11" spans="1:27" ht="27.6" customHeight="1">
      <c r="A11" s="110" t="s">
        <v>515</v>
      </c>
      <c r="B11" s="111"/>
      <c r="C11" s="38" t="s">
        <v>495</v>
      </c>
      <c r="D11" s="38" t="s">
        <v>495</v>
      </c>
      <c r="E11" s="38" t="s">
        <v>495</v>
      </c>
      <c r="F11" s="38" t="s">
        <v>495</v>
      </c>
      <c r="G11" s="41" t="s">
        <v>93</v>
      </c>
      <c r="H11" s="38" t="s">
        <v>495</v>
      </c>
      <c r="I11" s="38" t="s">
        <v>495</v>
      </c>
      <c r="J11" s="38" t="s">
        <v>495</v>
      </c>
      <c r="K11" s="38" t="s">
        <v>495</v>
      </c>
      <c r="L11" s="38" t="s">
        <v>495</v>
      </c>
      <c r="M11" s="38" t="s">
        <v>495</v>
      </c>
      <c r="N11" s="38" t="s">
        <v>495</v>
      </c>
      <c r="O11" s="38" t="s">
        <v>495</v>
      </c>
      <c r="P11" s="40" t="s">
        <v>495</v>
      </c>
      <c r="Q11" s="40" t="s">
        <v>495</v>
      </c>
      <c r="R11" s="37" t="s">
        <v>99</v>
      </c>
      <c r="S11" s="40" t="s">
        <v>495</v>
      </c>
      <c r="T11" s="41" t="s">
        <v>93</v>
      </c>
      <c r="U11" s="40" t="s">
        <v>495</v>
      </c>
      <c r="V11" s="37" t="s">
        <v>99</v>
      </c>
      <c r="W11" s="37" t="s">
        <v>99</v>
      </c>
      <c r="X11" s="68">
        <f>(COUNTIF(C11:W11,"yes*")+COUNTIF(C11:W11,"no*") )</f>
        <v>5</v>
      </c>
      <c r="Y11" s="68">
        <f>(COUNTIF(C11:W11,"yes*"))</f>
        <v>3</v>
      </c>
      <c r="Z11" s="72">
        <f>Y11/X11</f>
        <v>0.6</v>
      </c>
      <c r="AA11" s="39" t="s">
        <v>516</v>
      </c>
    </row>
    <row r="12" spans="1:27" ht="33" customHeight="1">
      <c r="A12" s="110" t="s">
        <v>517</v>
      </c>
      <c r="B12" s="111"/>
      <c r="C12" s="38" t="s">
        <v>495</v>
      </c>
      <c r="D12" s="38" t="s">
        <v>495</v>
      </c>
      <c r="E12" s="38" t="s">
        <v>495</v>
      </c>
      <c r="F12" s="38" t="s">
        <v>495</v>
      </c>
      <c r="G12" s="38" t="s">
        <v>495</v>
      </c>
      <c r="H12" s="38" t="s">
        <v>495</v>
      </c>
      <c r="I12" s="38" t="s">
        <v>495</v>
      </c>
      <c r="J12" s="38" t="s">
        <v>495</v>
      </c>
      <c r="K12" s="38" t="s">
        <v>495</v>
      </c>
      <c r="L12" s="38" t="s">
        <v>495</v>
      </c>
      <c r="M12" s="38" t="s">
        <v>495</v>
      </c>
      <c r="N12" s="38" t="s">
        <v>495</v>
      </c>
      <c r="O12" s="38" t="s">
        <v>495</v>
      </c>
      <c r="P12" s="40" t="s">
        <v>495</v>
      </c>
      <c r="Q12" s="40" t="s">
        <v>495</v>
      </c>
      <c r="R12" s="40" t="s">
        <v>495</v>
      </c>
      <c r="S12" s="40" t="s">
        <v>495</v>
      </c>
      <c r="T12" s="41" t="s">
        <v>93</v>
      </c>
      <c r="U12" s="40" t="s">
        <v>495</v>
      </c>
      <c r="V12" s="37" t="s">
        <v>99</v>
      </c>
      <c r="W12" s="41" t="s">
        <v>93</v>
      </c>
      <c r="X12" s="68">
        <f t="shared" si="0"/>
        <v>3</v>
      </c>
      <c r="Y12" s="68">
        <f t="shared" si="1"/>
        <v>1</v>
      </c>
      <c r="Z12" s="72">
        <f t="shared" si="2"/>
        <v>0.33333333333333331</v>
      </c>
      <c r="AA12" s="39" t="s">
        <v>516</v>
      </c>
    </row>
    <row r="13" spans="1:27" ht="43.5">
      <c r="A13" s="110" t="s">
        <v>518</v>
      </c>
      <c r="B13" s="111"/>
      <c r="C13" s="41" t="s">
        <v>494</v>
      </c>
      <c r="D13" s="38" t="s">
        <v>495</v>
      </c>
      <c r="E13" s="41" t="s">
        <v>93</v>
      </c>
      <c r="F13" s="38" t="s">
        <v>495</v>
      </c>
      <c r="G13" s="38" t="s">
        <v>495</v>
      </c>
      <c r="H13" s="38" t="s">
        <v>495</v>
      </c>
      <c r="I13" s="38" t="s">
        <v>495</v>
      </c>
      <c r="J13" s="38" t="s">
        <v>495</v>
      </c>
      <c r="K13" s="38" t="s">
        <v>495</v>
      </c>
      <c r="L13" s="38" t="s">
        <v>495</v>
      </c>
      <c r="M13" s="38" t="s">
        <v>495</v>
      </c>
      <c r="N13" s="38" t="s">
        <v>495</v>
      </c>
      <c r="O13" s="41" t="s">
        <v>93</v>
      </c>
      <c r="P13" s="40" t="s">
        <v>495</v>
      </c>
      <c r="Q13" s="40" t="s">
        <v>495</v>
      </c>
      <c r="R13" s="40" t="s">
        <v>495</v>
      </c>
      <c r="S13" s="40" t="s">
        <v>495</v>
      </c>
      <c r="T13" s="41" t="s">
        <v>93</v>
      </c>
      <c r="U13" s="41" t="s">
        <v>93</v>
      </c>
      <c r="V13" s="41" t="s">
        <v>93</v>
      </c>
      <c r="W13" s="68" t="s">
        <v>495</v>
      </c>
      <c r="X13" s="68">
        <f t="shared" si="0"/>
        <v>6</v>
      </c>
      <c r="Y13" s="68">
        <f t="shared" si="1"/>
        <v>0</v>
      </c>
      <c r="Z13" s="72">
        <f t="shared" si="2"/>
        <v>0</v>
      </c>
      <c r="AA13" s="39" t="s">
        <v>519</v>
      </c>
    </row>
    <row r="14" spans="1:27" ht="28.9" customHeight="1">
      <c r="A14" s="110" t="s">
        <v>520</v>
      </c>
      <c r="B14" s="111"/>
      <c r="C14" s="38" t="s">
        <v>495</v>
      </c>
      <c r="D14" s="38" t="s">
        <v>495</v>
      </c>
      <c r="E14" s="41" t="s">
        <v>93</v>
      </c>
      <c r="F14" s="38" t="s">
        <v>495</v>
      </c>
      <c r="G14" s="41" t="s">
        <v>93</v>
      </c>
      <c r="H14" s="38" t="s">
        <v>495</v>
      </c>
      <c r="I14" s="38" t="s">
        <v>495</v>
      </c>
      <c r="J14" s="38" t="s">
        <v>495</v>
      </c>
      <c r="K14" s="38" t="s">
        <v>495</v>
      </c>
      <c r="L14" s="38" t="s">
        <v>495</v>
      </c>
      <c r="M14" s="40" t="s">
        <v>495</v>
      </c>
      <c r="N14" s="38" t="s">
        <v>495</v>
      </c>
      <c r="O14" s="41" t="s">
        <v>93</v>
      </c>
      <c r="P14" s="40" t="s">
        <v>495</v>
      </c>
      <c r="Q14" s="40" t="s">
        <v>495</v>
      </c>
      <c r="R14" s="40" t="s">
        <v>495</v>
      </c>
      <c r="S14" s="40" t="s">
        <v>495</v>
      </c>
      <c r="T14" s="40" t="s">
        <v>495</v>
      </c>
      <c r="U14" s="40" t="s">
        <v>495</v>
      </c>
      <c r="V14" s="40" t="s">
        <v>495</v>
      </c>
      <c r="W14" s="68" t="s">
        <v>495</v>
      </c>
      <c r="X14" s="68">
        <f t="shared" si="0"/>
        <v>3</v>
      </c>
      <c r="Y14" s="68">
        <f t="shared" si="1"/>
        <v>0</v>
      </c>
      <c r="Z14" s="72">
        <f t="shared" si="2"/>
        <v>0</v>
      </c>
      <c r="AA14" s="39" t="s">
        <v>521</v>
      </c>
    </row>
    <row r="15" spans="1:27" ht="30.6" customHeight="1">
      <c r="A15" s="110" t="s">
        <v>522</v>
      </c>
      <c r="B15" s="111"/>
      <c r="C15" s="38" t="s">
        <v>495</v>
      </c>
      <c r="D15" s="38" t="s">
        <v>495</v>
      </c>
      <c r="E15" s="38" t="s">
        <v>495</v>
      </c>
      <c r="F15" s="38" t="s">
        <v>495</v>
      </c>
      <c r="G15" s="38" t="s">
        <v>495</v>
      </c>
      <c r="H15" s="38" t="s">
        <v>495</v>
      </c>
      <c r="I15" s="38" t="s">
        <v>495</v>
      </c>
      <c r="J15" s="38" t="s">
        <v>495</v>
      </c>
      <c r="K15" s="38" t="s">
        <v>495</v>
      </c>
      <c r="L15" s="38" t="s">
        <v>495</v>
      </c>
      <c r="M15" s="38" t="s">
        <v>495</v>
      </c>
      <c r="N15" s="41" t="s">
        <v>93</v>
      </c>
      <c r="O15" s="41" t="s">
        <v>93</v>
      </c>
      <c r="P15" s="40" t="s">
        <v>495</v>
      </c>
      <c r="Q15" s="40" t="s">
        <v>495</v>
      </c>
      <c r="R15" s="40" t="s">
        <v>495</v>
      </c>
      <c r="S15" s="40" t="s">
        <v>495</v>
      </c>
      <c r="T15" s="40" t="s">
        <v>495</v>
      </c>
      <c r="U15" s="40" t="s">
        <v>495</v>
      </c>
      <c r="V15" s="40" t="s">
        <v>495</v>
      </c>
      <c r="W15" s="68" t="s">
        <v>495</v>
      </c>
      <c r="X15" s="68">
        <f t="shared" si="0"/>
        <v>2</v>
      </c>
      <c r="Y15" s="68">
        <f t="shared" si="1"/>
        <v>0</v>
      </c>
      <c r="Z15" s="72">
        <f t="shared" si="2"/>
        <v>0</v>
      </c>
      <c r="AA15" s="39" t="s">
        <v>521</v>
      </c>
    </row>
    <row r="16" spans="1:27" ht="42.6" customHeight="1">
      <c r="A16" s="110" t="s">
        <v>523</v>
      </c>
      <c r="B16" s="111"/>
      <c r="C16" s="38" t="s">
        <v>495</v>
      </c>
      <c r="D16" s="38" t="s">
        <v>495</v>
      </c>
      <c r="E16" s="38" t="s">
        <v>495</v>
      </c>
      <c r="F16" s="38" t="s">
        <v>495</v>
      </c>
      <c r="G16" s="38" t="s">
        <v>495</v>
      </c>
      <c r="H16" s="38" t="s">
        <v>495</v>
      </c>
      <c r="I16" s="38" t="s">
        <v>495</v>
      </c>
      <c r="J16" s="38" t="s">
        <v>495</v>
      </c>
      <c r="K16" s="38" t="s">
        <v>495</v>
      </c>
      <c r="L16" s="38" t="s">
        <v>495</v>
      </c>
      <c r="M16" s="38" t="s">
        <v>495</v>
      </c>
      <c r="N16" s="38" t="s">
        <v>495</v>
      </c>
      <c r="O16" s="40" t="s">
        <v>495</v>
      </c>
      <c r="P16" s="40" t="s">
        <v>495</v>
      </c>
      <c r="Q16" s="41" t="s">
        <v>93</v>
      </c>
      <c r="R16" s="40" t="s">
        <v>495</v>
      </c>
      <c r="S16" s="40" t="s">
        <v>495</v>
      </c>
      <c r="T16" s="40" t="s">
        <v>495</v>
      </c>
      <c r="U16" s="40" t="s">
        <v>495</v>
      </c>
      <c r="V16" s="40" t="s">
        <v>495</v>
      </c>
      <c r="W16" s="68" t="s">
        <v>495</v>
      </c>
      <c r="X16" s="68">
        <f t="shared" si="0"/>
        <v>1</v>
      </c>
      <c r="Y16" s="68">
        <f t="shared" si="1"/>
        <v>0</v>
      </c>
      <c r="Z16" s="72">
        <f t="shared" si="2"/>
        <v>0</v>
      </c>
      <c r="AA16" s="39" t="s">
        <v>524</v>
      </c>
    </row>
    <row r="17" spans="1:27" ht="29.1">
      <c r="A17" s="89" t="s">
        <v>525</v>
      </c>
      <c r="B17" s="89"/>
      <c r="C17" s="38" t="s">
        <v>495</v>
      </c>
      <c r="D17" s="38" t="s">
        <v>495</v>
      </c>
      <c r="E17" s="38" t="s">
        <v>495</v>
      </c>
      <c r="F17" s="38" t="s">
        <v>495</v>
      </c>
      <c r="G17" s="38" t="s">
        <v>495</v>
      </c>
      <c r="H17" s="38" t="s">
        <v>495</v>
      </c>
      <c r="I17" s="38" t="s">
        <v>495</v>
      </c>
      <c r="J17" s="38" t="s">
        <v>495</v>
      </c>
      <c r="K17" s="38" t="s">
        <v>495</v>
      </c>
      <c r="L17" s="38" t="s">
        <v>495</v>
      </c>
      <c r="M17" s="38" t="s">
        <v>495</v>
      </c>
      <c r="N17" s="38"/>
      <c r="O17" s="40" t="s">
        <v>495</v>
      </c>
      <c r="P17" s="40" t="s">
        <v>495</v>
      </c>
      <c r="Q17" s="40" t="s">
        <v>495</v>
      </c>
      <c r="R17" s="40" t="s">
        <v>495</v>
      </c>
      <c r="S17" s="41" t="s">
        <v>494</v>
      </c>
      <c r="T17" s="40" t="s">
        <v>495</v>
      </c>
      <c r="U17" s="40" t="s">
        <v>495</v>
      </c>
      <c r="V17" s="40" t="s">
        <v>495</v>
      </c>
      <c r="W17" s="68" t="s">
        <v>495</v>
      </c>
      <c r="X17" s="68">
        <f t="shared" si="0"/>
        <v>1</v>
      </c>
      <c r="Y17" s="68">
        <f t="shared" si="1"/>
        <v>0</v>
      </c>
      <c r="Z17" s="72">
        <f t="shared" si="2"/>
        <v>0</v>
      </c>
      <c r="AA17" s="39" t="s">
        <v>521</v>
      </c>
    </row>
    <row r="18" spans="1:27" ht="27.6" customHeight="1">
      <c r="A18" s="89" t="s">
        <v>526</v>
      </c>
      <c r="B18" s="89"/>
      <c r="C18" s="41" t="s">
        <v>494</v>
      </c>
      <c r="D18" s="41" t="s">
        <v>494</v>
      </c>
      <c r="E18" s="38" t="s">
        <v>495</v>
      </c>
      <c r="F18" s="38" t="s">
        <v>495</v>
      </c>
      <c r="G18" s="38" t="s">
        <v>495</v>
      </c>
      <c r="H18" s="38" t="s">
        <v>495</v>
      </c>
      <c r="I18" s="38" t="s">
        <v>495</v>
      </c>
      <c r="J18" s="38" t="s">
        <v>495</v>
      </c>
      <c r="K18" s="38" t="s">
        <v>495</v>
      </c>
      <c r="L18" s="38" t="s">
        <v>495</v>
      </c>
      <c r="M18" s="38" t="s">
        <v>495</v>
      </c>
      <c r="N18" s="38" t="s">
        <v>495</v>
      </c>
      <c r="O18" s="40" t="s">
        <v>495</v>
      </c>
      <c r="P18" s="40" t="s">
        <v>495</v>
      </c>
      <c r="Q18" s="40" t="s">
        <v>495</v>
      </c>
      <c r="R18" s="40" t="s">
        <v>495</v>
      </c>
      <c r="S18" s="40" t="s">
        <v>495</v>
      </c>
      <c r="T18" s="40" t="s">
        <v>495</v>
      </c>
      <c r="U18" s="40" t="s">
        <v>495</v>
      </c>
      <c r="V18" s="40" t="s">
        <v>495</v>
      </c>
      <c r="W18" s="68" t="s">
        <v>495</v>
      </c>
      <c r="X18" s="68">
        <f t="shared" si="0"/>
        <v>2</v>
      </c>
      <c r="Y18" s="68">
        <f t="shared" si="1"/>
        <v>0</v>
      </c>
      <c r="Z18" s="72">
        <f t="shared" si="2"/>
        <v>0</v>
      </c>
      <c r="AA18" s="39" t="s">
        <v>521</v>
      </c>
    </row>
    <row r="19" spans="1:27" ht="30" customHeight="1">
      <c r="A19" s="110" t="s">
        <v>527</v>
      </c>
      <c r="B19" s="111"/>
      <c r="C19" s="40" t="s">
        <v>495</v>
      </c>
      <c r="D19" s="38" t="s">
        <v>494</v>
      </c>
      <c r="E19" s="41" t="s">
        <v>93</v>
      </c>
      <c r="F19" s="38" t="s">
        <v>495</v>
      </c>
      <c r="G19" s="41" t="s">
        <v>93</v>
      </c>
      <c r="H19" s="38" t="s">
        <v>495</v>
      </c>
      <c r="I19" s="38" t="s">
        <v>495</v>
      </c>
      <c r="J19" s="38" t="s">
        <v>495</v>
      </c>
      <c r="K19" s="38" t="s">
        <v>495</v>
      </c>
      <c r="L19" s="38" t="s">
        <v>495</v>
      </c>
      <c r="M19" s="38" t="s">
        <v>495</v>
      </c>
      <c r="N19" s="38" t="s">
        <v>495</v>
      </c>
      <c r="O19" s="40" t="s">
        <v>495</v>
      </c>
      <c r="P19" s="40" t="s">
        <v>495</v>
      </c>
      <c r="Q19" s="40" t="s">
        <v>495</v>
      </c>
      <c r="R19" s="40" t="s">
        <v>495</v>
      </c>
      <c r="S19" s="40" t="s">
        <v>495</v>
      </c>
      <c r="T19" s="40" t="s">
        <v>495</v>
      </c>
      <c r="U19" s="40" t="s">
        <v>495</v>
      </c>
      <c r="V19" s="40" t="s">
        <v>495</v>
      </c>
      <c r="W19" s="68" t="s">
        <v>495</v>
      </c>
      <c r="X19" s="68">
        <f t="shared" si="0"/>
        <v>3</v>
      </c>
      <c r="Y19" s="68">
        <f t="shared" si="1"/>
        <v>0</v>
      </c>
      <c r="Z19" s="72">
        <f t="shared" si="2"/>
        <v>0</v>
      </c>
      <c r="AA19" s="39" t="s">
        <v>521</v>
      </c>
    </row>
    <row r="20" spans="1:27">
      <c r="A20" s="110" t="s">
        <v>528</v>
      </c>
      <c r="B20" s="111"/>
      <c r="C20" s="40" t="s">
        <v>495</v>
      </c>
      <c r="D20" s="40" t="s">
        <v>495</v>
      </c>
      <c r="E20" s="38" t="s">
        <v>495</v>
      </c>
      <c r="F20" s="38" t="s">
        <v>495</v>
      </c>
      <c r="G20" s="41" t="s">
        <v>93</v>
      </c>
      <c r="H20" s="38" t="s">
        <v>495</v>
      </c>
      <c r="I20" s="38" t="s">
        <v>495</v>
      </c>
      <c r="J20" s="38" t="s">
        <v>495</v>
      </c>
      <c r="K20" s="38" t="s">
        <v>495</v>
      </c>
      <c r="L20" s="38" t="s">
        <v>495</v>
      </c>
      <c r="M20" s="38" t="s">
        <v>495</v>
      </c>
      <c r="N20" s="38" t="s">
        <v>495</v>
      </c>
      <c r="O20" s="38" t="s">
        <v>495</v>
      </c>
      <c r="P20" s="38" t="s">
        <v>495</v>
      </c>
      <c r="Q20" s="38" t="s">
        <v>495</v>
      </c>
      <c r="R20" s="38" t="s">
        <v>495</v>
      </c>
      <c r="S20" s="38" t="s">
        <v>495</v>
      </c>
      <c r="T20" s="38" t="s">
        <v>495</v>
      </c>
      <c r="U20" s="38" t="s">
        <v>495</v>
      </c>
      <c r="V20" s="38" t="s">
        <v>495</v>
      </c>
      <c r="W20" s="68" t="s">
        <v>495</v>
      </c>
      <c r="X20" s="68">
        <f t="shared" si="0"/>
        <v>1</v>
      </c>
      <c r="Y20" s="68">
        <f t="shared" si="1"/>
        <v>0</v>
      </c>
      <c r="Z20" s="72">
        <f t="shared" si="2"/>
        <v>0</v>
      </c>
      <c r="AA20" s="39" t="s">
        <v>521</v>
      </c>
    </row>
    <row r="21" spans="1:27" ht="35.450000000000003" customHeight="1">
      <c r="A21" s="110" t="s">
        <v>529</v>
      </c>
      <c r="B21" s="111"/>
      <c r="C21" s="40" t="s">
        <v>495</v>
      </c>
      <c r="D21" s="40" t="s">
        <v>495</v>
      </c>
      <c r="E21" s="38" t="s">
        <v>495</v>
      </c>
      <c r="F21" s="38" t="s">
        <v>495</v>
      </c>
      <c r="G21" s="41" t="s">
        <v>93</v>
      </c>
      <c r="H21" s="38" t="s">
        <v>495</v>
      </c>
      <c r="I21" s="38" t="s">
        <v>495</v>
      </c>
      <c r="J21" s="38" t="s">
        <v>495</v>
      </c>
      <c r="K21" s="38" t="s">
        <v>495</v>
      </c>
      <c r="L21" s="38" t="s">
        <v>495</v>
      </c>
      <c r="M21" s="38" t="s">
        <v>495</v>
      </c>
      <c r="N21" s="38" t="s">
        <v>495</v>
      </c>
      <c r="O21" s="38" t="s">
        <v>495</v>
      </c>
      <c r="P21" s="38" t="s">
        <v>495</v>
      </c>
      <c r="Q21" s="38" t="s">
        <v>495</v>
      </c>
      <c r="R21" s="38" t="s">
        <v>495</v>
      </c>
      <c r="S21" s="38" t="s">
        <v>495</v>
      </c>
      <c r="T21" s="38" t="s">
        <v>495</v>
      </c>
      <c r="U21" s="38" t="s">
        <v>495</v>
      </c>
      <c r="V21" s="38" t="s">
        <v>495</v>
      </c>
      <c r="W21" s="68" t="s">
        <v>495</v>
      </c>
      <c r="X21" s="68">
        <f t="shared" si="0"/>
        <v>1</v>
      </c>
      <c r="Y21" s="68">
        <f t="shared" si="1"/>
        <v>0</v>
      </c>
      <c r="Z21" s="72">
        <f t="shared" si="2"/>
        <v>0</v>
      </c>
      <c r="AA21" s="39" t="s">
        <v>521</v>
      </c>
    </row>
    <row r="22" spans="1:27" ht="31.9" customHeight="1">
      <c r="A22" s="110" t="s">
        <v>530</v>
      </c>
      <c r="B22" s="111"/>
      <c r="C22" s="40" t="s">
        <v>495</v>
      </c>
      <c r="D22" s="40" t="s">
        <v>531</v>
      </c>
      <c r="E22" s="38" t="s">
        <v>495</v>
      </c>
      <c r="F22" s="38" t="s">
        <v>495</v>
      </c>
      <c r="G22" s="38" t="s">
        <v>495</v>
      </c>
      <c r="H22" s="38" t="s">
        <v>495</v>
      </c>
      <c r="I22" s="38" t="s">
        <v>495</v>
      </c>
      <c r="J22" s="38" t="s">
        <v>495</v>
      </c>
      <c r="K22" s="38" t="s">
        <v>495</v>
      </c>
      <c r="L22" s="38" t="s">
        <v>495</v>
      </c>
      <c r="M22" s="41" t="s">
        <v>93</v>
      </c>
      <c r="N22" s="38"/>
      <c r="O22" s="40" t="s">
        <v>495</v>
      </c>
      <c r="P22" s="40" t="s">
        <v>495</v>
      </c>
      <c r="Q22" s="40" t="s">
        <v>495</v>
      </c>
      <c r="R22" s="40" t="s">
        <v>495</v>
      </c>
      <c r="S22" s="40" t="s">
        <v>495</v>
      </c>
      <c r="T22" s="40" t="s">
        <v>495</v>
      </c>
      <c r="U22" s="40" t="s">
        <v>495</v>
      </c>
      <c r="V22" s="40" t="s">
        <v>495</v>
      </c>
      <c r="W22" s="68" t="s">
        <v>495</v>
      </c>
      <c r="X22" s="68">
        <f t="shared" si="0"/>
        <v>1</v>
      </c>
      <c r="Y22" s="68">
        <f t="shared" si="1"/>
        <v>0</v>
      </c>
      <c r="Z22" s="72">
        <f t="shared" si="2"/>
        <v>0</v>
      </c>
      <c r="AA22" s="39" t="s">
        <v>521</v>
      </c>
    </row>
    <row r="23" spans="1:27" ht="30" customHeight="1">
      <c r="A23" s="110" t="s">
        <v>532</v>
      </c>
      <c r="B23" s="111"/>
      <c r="C23" s="40" t="s">
        <v>495</v>
      </c>
      <c r="D23" s="41" t="s">
        <v>494</v>
      </c>
      <c r="E23" s="38" t="s">
        <v>495</v>
      </c>
      <c r="F23" s="38" t="s">
        <v>495</v>
      </c>
      <c r="G23" s="38" t="s">
        <v>495</v>
      </c>
      <c r="H23" s="38" t="s">
        <v>495</v>
      </c>
      <c r="I23" s="38" t="s">
        <v>495</v>
      </c>
      <c r="J23" s="38" t="s">
        <v>495</v>
      </c>
      <c r="K23" s="38" t="s">
        <v>495</v>
      </c>
      <c r="L23" s="38" t="s">
        <v>495</v>
      </c>
      <c r="M23" s="38" t="s">
        <v>495</v>
      </c>
      <c r="N23" s="38" t="s">
        <v>495</v>
      </c>
      <c r="O23" s="40" t="s">
        <v>495</v>
      </c>
      <c r="P23" s="40" t="s">
        <v>495</v>
      </c>
      <c r="Q23" s="40" t="s">
        <v>495</v>
      </c>
      <c r="R23" s="40" t="s">
        <v>495</v>
      </c>
      <c r="S23" s="40" t="s">
        <v>495</v>
      </c>
      <c r="T23" s="40" t="s">
        <v>495</v>
      </c>
      <c r="U23" s="40" t="s">
        <v>495</v>
      </c>
      <c r="V23" s="40" t="s">
        <v>495</v>
      </c>
      <c r="W23" s="68" t="s">
        <v>495</v>
      </c>
      <c r="X23" s="68">
        <f t="shared" si="0"/>
        <v>1</v>
      </c>
      <c r="Y23" s="68">
        <f t="shared" si="1"/>
        <v>0</v>
      </c>
      <c r="Z23" s="72">
        <f t="shared" si="2"/>
        <v>0</v>
      </c>
      <c r="AA23" s="39" t="s">
        <v>533</v>
      </c>
    </row>
    <row r="24" spans="1:27" ht="29.1">
      <c r="A24" s="110" t="s">
        <v>534</v>
      </c>
      <c r="B24" s="111"/>
      <c r="C24" s="40" t="s">
        <v>495</v>
      </c>
      <c r="D24" s="40" t="s">
        <v>93</v>
      </c>
      <c r="E24" s="40" t="s">
        <v>495</v>
      </c>
      <c r="F24" s="40" t="s">
        <v>495</v>
      </c>
      <c r="G24" s="40" t="s">
        <v>495</v>
      </c>
      <c r="H24" s="40" t="s">
        <v>495</v>
      </c>
      <c r="I24" s="40" t="s">
        <v>495</v>
      </c>
      <c r="J24" s="40" t="s">
        <v>495</v>
      </c>
      <c r="K24" s="40" t="s">
        <v>495</v>
      </c>
      <c r="L24" s="40" t="s">
        <v>495</v>
      </c>
      <c r="M24" s="40" t="s">
        <v>495</v>
      </c>
      <c r="N24" s="40" t="s">
        <v>495</v>
      </c>
      <c r="O24" s="40" t="s">
        <v>495</v>
      </c>
      <c r="P24" s="40" t="s">
        <v>495</v>
      </c>
      <c r="Q24" s="40" t="s">
        <v>495</v>
      </c>
      <c r="R24" s="40" t="s">
        <v>495</v>
      </c>
      <c r="S24" s="40" t="s">
        <v>495</v>
      </c>
      <c r="T24" s="41" t="s">
        <v>93</v>
      </c>
      <c r="U24" s="40" t="s">
        <v>495</v>
      </c>
      <c r="V24" s="40" t="s">
        <v>495</v>
      </c>
      <c r="W24" s="68" t="s">
        <v>495</v>
      </c>
      <c r="X24" s="68">
        <f t="shared" si="0"/>
        <v>2</v>
      </c>
      <c r="Y24" s="68">
        <f t="shared" si="1"/>
        <v>0</v>
      </c>
      <c r="Z24" s="72">
        <f t="shared" si="2"/>
        <v>0</v>
      </c>
      <c r="AA24" s="39" t="s">
        <v>535</v>
      </c>
    </row>
    <row r="25" spans="1:27" ht="46.9" customHeight="1">
      <c r="A25" s="89" t="s">
        <v>536</v>
      </c>
      <c r="B25" s="89"/>
      <c r="C25" s="40" t="s">
        <v>495</v>
      </c>
      <c r="D25" s="40" t="s">
        <v>495</v>
      </c>
      <c r="E25" s="40" t="s">
        <v>495</v>
      </c>
      <c r="F25" s="38" t="s">
        <v>495</v>
      </c>
      <c r="G25" s="38" t="s">
        <v>495</v>
      </c>
      <c r="H25" s="38" t="s">
        <v>495</v>
      </c>
      <c r="I25" s="38" t="s">
        <v>495</v>
      </c>
      <c r="J25" s="38" t="s">
        <v>495</v>
      </c>
      <c r="K25" s="38" t="s">
        <v>495</v>
      </c>
      <c r="L25" s="38" t="s">
        <v>495</v>
      </c>
      <c r="M25" s="38" t="s">
        <v>495</v>
      </c>
      <c r="N25" s="38" t="s">
        <v>495</v>
      </c>
      <c r="O25" s="40" t="s">
        <v>495</v>
      </c>
      <c r="P25" s="40" t="s">
        <v>495</v>
      </c>
      <c r="Q25" s="40" t="s">
        <v>495</v>
      </c>
      <c r="R25" s="40" t="s">
        <v>495</v>
      </c>
      <c r="S25" s="40" t="s">
        <v>537</v>
      </c>
      <c r="T25" s="40" t="s">
        <v>495</v>
      </c>
      <c r="U25" s="40" t="s">
        <v>495</v>
      </c>
      <c r="V25" s="40" t="s">
        <v>495</v>
      </c>
      <c r="W25" s="68" t="s">
        <v>495</v>
      </c>
      <c r="X25" s="68" t="s">
        <v>53</v>
      </c>
      <c r="Y25" s="68" t="s">
        <v>53</v>
      </c>
      <c r="Z25" s="68" t="s">
        <v>53</v>
      </c>
      <c r="AA25" s="39" t="s">
        <v>538</v>
      </c>
    </row>
    <row r="26" spans="1:27" ht="19.5" customHeight="1">
      <c r="A26" s="90"/>
      <c r="B26" s="90"/>
      <c r="C26" s="75"/>
      <c r="D26" s="75"/>
      <c r="E26" s="75"/>
      <c r="F26" s="76"/>
      <c r="G26" s="76"/>
      <c r="H26" s="76"/>
      <c r="I26" s="76"/>
      <c r="J26" s="76"/>
      <c r="K26" s="76"/>
      <c r="L26" s="76"/>
      <c r="M26" s="76"/>
      <c r="N26" s="76"/>
      <c r="O26" s="75"/>
      <c r="P26" s="75"/>
      <c r="Q26" s="75"/>
      <c r="R26" s="75"/>
      <c r="S26" s="75"/>
      <c r="T26" s="75"/>
      <c r="U26" s="75"/>
      <c r="V26" s="75"/>
      <c r="W26" s="77" t="s">
        <v>539</v>
      </c>
      <c r="X26" s="77">
        <f>SUM(X4:X25)</f>
        <v>104</v>
      </c>
      <c r="Y26" s="77">
        <f>SUM(Y4:Y25)</f>
        <v>55</v>
      </c>
      <c r="Z26" s="77"/>
      <c r="AA26" s="78"/>
    </row>
    <row r="28" spans="1:27" ht="44.45" customHeight="1">
      <c r="A28" s="110" t="s">
        <v>540</v>
      </c>
      <c r="B28" s="112"/>
      <c r="C28" s="112"/>
      <c r="D28" s="112"/>
      <c r="E28" s="112"/>
      <c r="F28" s="112"/>
      <c r="G28" s="112"/>
      <c r="H28" s="112"/>
      <c r="I28" s="112"/>
      <c r="J28" s="112"/>
      <c r="K28" s="112"/>
      <c r="L28" s="112"/>
      <c r="M28" s="112"/>
      <c r="N28" s="112"/>
      <c r="O28" s="112"/>
      <c r="P28" s="112"/>
      <c r="Q28" s="112"/>
      <c r="R28" s="112"/>
      <c r="S28" s="112"/>
      <c r="T28" s="112"/>
      <c r="U28" s="112"/>
      <c r="V28" s="112"/>
      <c r="W28" s="111"/>
    </row>
    <row r="29" spans="1:27" ht="31.9" customHeight="1">
      <c r="A29" s="110" t="s">
        <v>541</v>
      </c>
      <c r="B29" s="112"/>
      <c r="C29" s="112"/>
      <c r="D29" s="112"/>
      <c r="E29" s="112"/>
      <c r="F29" s="112"/>
      <c r="G29" s="112"/>
      <c r="H29" s="112"/>
      <c r="I29" s="112"/>
      <c r="J29" s="112"/>
      <c r="K29" s="112"/>
      <c r="L29" s="112"/>
      <c r="M29" s="112"/>
      <c r="N29" s="112"/>
      <c r="O29" s="112"/>
      <c r="P29" s="112"/>
      <c r="Q29" s="112"/>
      <c r="R29" s="112"/>
      <c r="S29" s="112"/>
      <c r="T29" s="112"/>
      <c r="U29" s="112"/>
      <c r="V29" s="112"/>
      <c r="W29" s="111"/>
    </row>
    <row r="30" spans="1:27" ht="45.6" customHeight="1">
      <c r="A30" s="110" t="s">
        <v>542</v>
      </c>
      <c r="B30" s="112"/>
      <c r="C30" s="112"/>
      <c r="D30" s="112"/>
      <c r="E30" s="112"/>
    </row>
    <row r="31" spans="1:27" ht="43.5">
      <c r="A31" s="91" t="s">
        <v>543</v>
      </c>
      <c r="B31" s="92"/>
      <c r="C31" s="93"/>
      <c r="D31" s="93"/>
      <c r="E31" s="93"/>
      <c r="F31" s="93"/>
      <c r="G31" s="93"/>
      <c r="H31" s="93"/>
      <c r="I31" s="93"/>
      <c r="J31" s="94"/>
    </row>
    <row r="32" spans="1:27" s="33" customFormat="1">
      <c r="A32" s="95"/>
      <c r="B32" s="105" t="s">
        <v>544</v>
      </c>
      <c r="C32" s="105"/>
      <c r="D32" s="105"/>
      <c r="E32" s="105"/>
      <c r="F32" s="105"/>
      <c r="G32" s="105"/>
      <c r="H32" s="105"/>
      <c r="I32" s="105"/>
      <c r="J32" s="107"/>
      <c r="K32" s="33">
        <v>9</v>
      </c>
      <c r="N32" s="42"/>
      <c r="Z32" s="42"/>
      <c r="AA32" s="2"/>
    </row>
    <row r="33" spans="1:27" s="33" customFormat="1">
      <c r="A33" s="95"/>
      <c r="B33" s="105" t="s">
        <v>545</v>
      </c>
      <c r="C33" s="106"/>
      <c r="D33" s="106"/>
      <c r="E33" s="106"/>
      <c r="F33" s="106"/>
      <c r="G33" s="106"/>
      <c r="H33" s="106"/>
      <c r="I33" s="106"/>
      <c r="J33" s="107"/>
      <c r="K33" s="33">
        <f>SUM(X4:X12)</f>
        <v>80</v>
      </c>
      <c r="N33" s="42"/>
      <c r="Z33" s="42"/>
      <c r="AA33" s="2"/>
    </row>
    <row r="34" spans="1:27" s="33" customFormat="1">
      <c r="A34" s="95"/>
      <c r="B34" s="105" t="s">
        <v>546</v>
      </c>
      <c r="C34" s="106"/>
      <c r="D34" s="106"/>
      <c r="E34" s="106"/>
      <c r="F34" s="106"/>
      <c r="G34" s="106"/>
      <c r="H34" s="106"/>
      <c r="I34" s="106"/>
      <c r="J34" s="107"/>
      <c r="K34" s="33">
        <f>SUM(Y4:Y12)</f>
        <v>55</v>
      </c>
      <c r="N34" s="42"/>
      <c r="Z34" s="42"/>
      <c r="AA34" s="2"/>
    </row>
    <row r="35" spans="1:27" s="33" customFormat="1">
      <c r="A35" s="95"/>
      <c r="B35" s="105" t="s">
        <v>547</v>
      </c>
      <c r="C35" s="106"/>
      <c r="D35" s="106"/>
      <c r="E35" s="106"/>
      <c r="F35" s="106"/>
      <c r="G35" s="106"/>
      <c r="H35" s="106"/>
      <c r="I35" s="106"/>
      <c r="J35" s="107"/>
      <c r="K35" s="96">
        <f>K34/K33</f>
        <v>0.6875</v>
      </c>
      <c r="N35" s="42"/>
      <c r="Z35" s="42"/>
      <c r="AA35" s="2"/>
    </row>
    <row r="36" spans="1:27" s="33" customFormat="1">
      <c r="A36" s="95"/>
      <c r="B36" s="105" t="s">
        <v>548</v>
      </c>
      <c r="C36" s="106"/>
      <c r="D36" s="106"/>
      <c r="E36" s="106"/>
      <c r="F36" s="106"/>
      <c r="G36" s="106"/>
      <c r="H36" s="106"/>
      <c r="I36" s="106"/>
      <c r="J36" s="107"/>
      <c r="K36" s="96">
        <f>(COUNTIF(Z4:Z24, "&gt;=85%"))/K32</f>
        <v>0.33333333333333331</v>
      </c>
      <c r="N36" s="42"/>
      <c r="Z36" s="42"/>
      <c r="AA36" s="2"/>
    </row>
    <row r="37" spans="1:27" s="33" customFormat="1">
      <c r="A37" s="97"/>
      <c r="B37" s="108" t="s">
        <v>549</v>
      </c>
      <c r="C37" s="108"/>
      <c r="D37" s="108"/>
      <c r="E37" s="108"/>
      <c r="F37" s="108"/>
      <c r="G37" s="108"/>
      <c r="H37" s="108"/>
      <c r="I37" s="108"/>
      <c r="J37" s="109"/>
      <c r="K37" s="96">
        <f>(COUNTIF(Z4:Z24, "&gt;=50%"))/K32</f>
        <v>0.77777777777777779</v>
      </c>
      <c r="N37" s="42"/>
      <c r="Z37" s="42"/>
      <c r="AA37" s="2"/>
    </row>
    <row r="39" spans="1:27">
      <c r="A39" s="113" t="s">
        <v>550</v>
      </c>
      <c r="B39" s="113"/>
      <c r="C39" s="113"/>
      <c r="D39" s="113"/>
      <c r="E39" s="113"/>
      <c r="F39" s="113"/>
      <c r="G39" s="113"/>
      <c r="H39" s="113"/>
      <c r="I39" s="113"/>
      <c r="J39" s="113"/>
      <c r="K39" s="113"/>
      <c r="L39" s="113"/>
      <c r="M39" s="113"/>
    </row>
  </sheetData>
  <mergeCells count="31">
    <mergeCell ref="A39:M39"/>
    <mergeCell ref="A1:M1"/>
    <mergeCell ref="A14:B14"/>
    <mergeCell ref="C2:W2"/>
    <mergeCell ref="A4:B4"/>
    <mergeCell ref="A5:B5"/>
    <mergeCell ref="A6:B6"/>
    <mergeCell ref="A7:B7"/>
    <mergeCell ref="A8:B8"/>
    <mergeCell ref="A9:B9"/>
    <mergeCell ref="A10:B10"/>
    <mergeCell ref="A11:B11"/>
    <mergeCell ref="A12:B12"/>
    <mergeCell ref="A13:B13"/>
    <mergeCell ref="B32:J32"/>
    <mergeCell ref="A15:B15"/>
    <mergeCell ref="A16:B16"/>
    <mergeCell ref="A19:B19"/>
    <mergeCell ref="A20:B20"/>
    <mergeCell ref="A21:B21"/>
    <mergeCell ref="A22:B22"/>
    <mergeCell ref="A23:B23"/>
    <mergeCell ref="A24:B24"/>
    <mergeCell ref="A28:W28"/>
    <mergeCell ref="A29:W29"/>
    <mergeCell ref="A30:E30"/>
    <mergeCell ref="B33:J33"/>
    <mergeCell ref="B34:J34"/>
    <mergeCell ref="B35:J35"/>
    <mergeCell ref="B36:J36"/>
    <mergeCell ref="B37:J37"/>
  </mergeCells>
  <pageMargins left="0.45" right="0.45" top="0.5" bottom="0.5" header="0.3" footer="0.3"/>
  <pageSetup paperSize="17" orientation="landscape" r:id="rId1"/>
  <headerFooter>
    <oddHeader>&amp;LFlathead National Forest Terrestrial Wildlife Species of Conservation Concern&amp;RNovember 17, 2017</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zoomScale="106" zoomScaleNormal="106" workbookViewId="0">
      <selection activeCell="D14" sqref="D14"/>
    </sheetView>
  </sheetViews>
  <sheetFormatPr defaultRowHeight="14.45"/>
  <cols>
    <col min="1" max="1" width="11" style="32" bestFit="1" customWidth="1"/>
    <col min="2" max="2" width="26" style="1" customWidth="1"/>
    <col min="3" max="3" width="12.5703125" style="32" customWidth="1"/>
    <col min="4" max="4" width="80.42578125" style="1" customWidth="1"/>
    <col min="5" max="5" width="16.85546875" style="1" customWidth="1"/>
  </cols>
  <sheetData>
    <row r="1" spans="1:6" s="80" customFormat="1">
      <c r="A1" s="118" t="s">
        <v>551</v>
      </c>
      <c r="B1" s="119"/>
      <c r="C1" s="119"/>
      <c r="D1" s="119"/>
    </row>
    <row r="2" spans="1:6">
      <c r="A2" s="79" t="s">
        <v>552</v>
      </c>
      <c r="B2" s="102"/>
      <c r="D2" s="102"/>
      <c r="E2" s="102"/>
    </row>
    <row r="3" spans="1:6">
      <c r="A3" s="32" t="s">
        <v>553</v>
      </c>
      <c r="B3" s="102" t="s">
        <v>554</v>
      </c>
      <c r="C3" s="32" t="s">
        <v>555</v>
      </c>
      <c r="D3" s="102" t="s">
        <v>556</v>
      </c>
      <c r="E3" s="102" t="s">
        <v>557</v>
      </c>
      <c r="F3" t="s">
        <v>558</v>
      </c>
    </row>
    <row r="4" spans="1:6">
      <c r="A4" s="32">
        <v>1990</v>
      </c>
      <c r="B4" s="102" t="s">
        <v>559</v>
      </c>
      <c r="C4" s="32">
        <v>1990</v>
      </c>
      <c r="D4" s="102" t="s">
        <v>560</v>
      </c>
      <c r="E4" s="102" t="s">
        <v>48</v>
      </c>
      <c r="F4" t="s">
        <v>561</v>
      </c>
    </row>
    <row r="5" spans="1:6" ht="43.5">
      <c r="A5" s="32">
        <v>1991</v>
      </c>
      <c r="B5" s="102" t="s">
        <v>562</v>
      </c>
      <c r="C5" s="32">
        <v>1991</v>
      </c>
      <c r="D5" s="102" t="s">
        <v>563</v>
      </c>
      <c r="E5" s="102" t="s">
        <v>48</v>
      </c>
      <c r="F5" t="s">
        <v>561</v>
      </c>
    </row>
    <row r="6" spans="1:6" ht="29.1">
      <c r="A6" s="32">
        <v>1991</v>
      </c>
      <c r="B6" s="102" t="s">
        <v>564</v>
      </c>
      <c r="C6" s="32">
        <v>1991</v>
      </c>
      <c r="D6" s="102" t="s">
        <v>565</v>
      </c>
      <c r="E6" s="102" t="s">
        <v>48</v>
      </c>
      <c r="F6" t="s">
        <v>561</v>
      </c>
    </row>
    <row r="7" spans="1:6">
      <c r="A7" s="32">
        <v>1992</v>
      </c>
      <c r="B7" s="102" t="s">
        <v>566</v>
      </c>
      <c r="C7" s="32">
        <v>1993</v>
      </c>
      <c r="D7" s="102" t="s">
        <v>567</v>
      </c>
      <c r="E7" s="102" t="s">
        <v>48</v>
      </c>
      <c r="F7" t="s">
        <v>561</v>
      </c>
    </row>
    <row r="8" spans="1:6">
      <c r="A8" s="32">
        <v>1993</v>
      </c>
      <c r="B8" s="102" t="s">
        <v>566</v>
      </c>
      <c r="C8" s="32">
        <v>1993</v>
      </c>
      <c r="D8" s="102" t="s">
        <v>568</v>
      </c>
      <c r="E8" s="102" t="s">
        <v>48</v>
      </c>
      <c r="F8" t="s">
        <v>561</v>
      </c>
    </row>
    <row r="9" spans="1:6">
      <c r="A9" s="32">
        <v>1994</v>
      </c>
      <c r="B9" s="102" t="s">
        <v>566</v>
      </c>
      <c r="C9" s="32">
        <v>1995</v>
      </c>
      <c r="D9" s="102" t="s">
        <v>569</v>
      </c>
      <c r="E9" s="102" t="s">
        <v>48</v>
      </c>
      <c r="F9" t="s">
        <v>561</v>
      </c>
    </row>
    <row r="10" spans="1:6">
      <c r="A10" s="32">
        <v>1995</v>
      </c>
      <c r="B10" s="102" t="s">
        <v>566</v>
      </c>
      <c r="C10" s="32">
        <v>1996</v>
      </c>
      <c r="D10" s="102" t="s">
        <v>570</v>
      </c>
      <c r="E10" s="102" t="s">
        <v>48</v>
      </c>
      <c r="F10" t="s">
        <v>561</v>
      </c>
    </row>
    <row r="11" spans="1:6">
      <c r="A11" s="32">
        <v>1997</v>
      </c>
      <c r="B11" s="102" t="s">
        <v>571</v>
      </c>
      <c r="C11" s="32">
        <v>1998</v>
      </c>
      <c r="D11" s="102" t="s">
        <v>572</v>
      </c>
      <c r="E11" s="102" t="s">
        <v>48</v>
      </c>
      <c r="F11" t="s">
        <v>561</v>
      </c>
    </row>
    <row r="12" spans="1:6">
      <c r="A12" s="32">
        <v>1998</v>
      </c>
      <c r="B12" s="102" t="s">
        <v>573</v>
      </c>
      <c r="C12" s="32">
        <v>1999</v>
      </c>
      <c r="D12" s="102" t="s">
        <v>574</v>
      </c>
      <c r="E12" s="102" t="s">
        <v>48</v>
      </c>
      <c r="F12" t="s">
        <v>561</v>
      </c>
    </row>
    <row r="13" spans="1:6">
      <c r="A13" s="32">
        <v>1999</v>
      </c>
      <c r="B13" s="102" t="s">
        <v>575</v>
      </c>
      <c r="C13" s="32">
        <v>2000</v>
      </c>
      <c r="D13" s="102" t="s">
        <v>576</v>
      </c>
      <c r="E13" s="102" t="s">
        <v>48</v>
      </c>
      <c r="F13" t="s">
        <v>561</v>
      </c>
    </row>
    <row r="14" spans="1:6">
      <c r="A14" s="32">
        <v>2004</v>
      </c>
      <c r="B14" s="102" t="s">
        <v>577</v>
      </c>
      <c r="C14" s="32">
        <v>2004</v>
      </c>
      <c r="D14" s="102" t="s">
        <v>578</v>
      </c>
      <c r="E14" s="102" t="s">
        <v>48</v>
      </c>
      <c r="F14" t="s">
        <v>561</v>
      </c>
    </row>
    <row r="15" spans="1:6" ht="29.1">
      <c r="A15" s="32">
        <v>2006</v>
      </c>
      <c r="B15" s="102" t="s">
        <v>579</v>
      </c>
      <c r="C15" s="32" t="s">
        <v>580</v>
      </c>
      <c r="D15" s="102" t="s">
        <v>581</v>
      </c>
      <c r="E15" s="102" t="s">
        <v>33</v>
      </c>
      <c r="F15" t="s">
        <v>582</v>
      </c>
    </row>
    <row r="16" spans="1:6" ht="29.1">
      <c r="A16" s="32">
        <v>2007</v>
      </c>
      <c r="B16" s="102" t="s">
        <v>579</v>
      </c>
      <c r="C16" s="32" t="s">
        <v>580</v>
      </c>
      <c r="D16" s="102" t="s">
        <v>583</v>
      </c>
      <c r="E16" s="102" t="s">
        <v>33</v>
      </c>
      <c r="F16" t="s">
        <v>582</v>
      </c>
    </row>
    <row r="17" spans="1:6" ht="29.1">
      <c r="A17" s="32">
        <v>2008</v>
      </c>
      <c r="B17" s="102" t="s">
        <v>584</v>
      </c>
      <c r="C17" s="32" t="s">
        <v>580</v>
      </c>
      <c r="D17" s="102" t="s">
        <v>585</v>
      </c>
      <c r="E17" s="102" t="s">
        <v>33</v>
      </c>
      <c r="F17" t="s">
        <v>582</v>
      </c>
    </row>
    <row r="18" spans="1:6" ht="29.1">
      <c r="A18" s="32">
        <v>2009</v>
      </c>
      <c r="B18" s="102" t="s">
        <v>584</v>
      </c>
      <c r="C18" s="32" t="s">
        <v>580</v>
      </c>
      <c r="D18" s="102" t="s">
        <v>586</v>
      </c>
      <c r="E18" s="102" t="s">
        <v>33</v>
      </c>
      <c r="F18" t="s">
        <v>582</v>
      </c>
    </row>
    <row r="19" spans="1:6" ht="29.1">
      <c r="A19" s="32">
        <v>2010</v>
      </c>
      <c r="B19" s="102" t="s">
        <v>584</v>
      </c>
      <c r="C19" s="32" t="s">
        <v>580</v>
      </c>
      <c r="D19" s="102" t="s">
        <v>587</v>
      </c>
      <c r="E19" s="102" t="s">
        <v>33</v>
      </c>
      <c r="F19" t="s">
        <v>582</v>
      </c>
    </row>
    <row r="20" spans="1:6" ht="29.1">
      <c r="A20" s="32">
        <v>2011</v>
      </c>
      <c r="B20" s="102" t="s">
        <v>588</v>
      </c>
      <c r="C20" s="32" t="s">
        <v>580</v>
      </c>
      <c r="D20" s="102" t="s">
        <v>589</v>
      </c>
      <c r="E20" s="102" t="s">
        <v>33</v>
      </c>
      <c r="F20" t="s">
        <v>582</v>
      </c>
    </row>
    <row r="21" spans="1:6" ht="29.1">
      <c r="A21" s="32">
        <v>2012</v>
      </c>
      <c r="B21" s="102" t="s">
        <v>584</v>
      </c>
      <c r="C21" s="32" t="s">
        <v>580</v>
      </c>
      <c r="D21" s="102" t="s">
        <v>590</v>
      </c>
      <c r="E21" s="102" t="s">
        <v>33</v>
      </c>
      <c r="F21" t="s">
        <v>582</v>
      </c>
    </row>
    <row r="22" spans="1:6">
      <c r="A22" s="32">
        <v>2014</v>
      </c>
      <c r="B22" s="102" t="s">
        <v>90</v>
      </c>
      <c r="C22" s="32" t="s">
        <v>580</v>
      </c>
      <c r="D22" s="102" t="s">
        <v>591</v>
      </c>
      <c r="E22" s="102" t="s">
        <v>48</v>
      </c>
      <c r="F22" t="s">
        <v>561</v>
      </c>
    </row>
    <row r="23" spans="1:6" ht="29.1">
      <c r="A23" s="32">
        <v>2015</v>
      </c>
      <c r="B23" s="102" t="s">
        <v>588</v>
      </c>
      <c r="C23" s="32" t="s">
        <v>580</v>
      </c>
      <c r="D23" s="102" t="s">
        <v>592</v>
      </c>
      <c r="E23" s="102" t="s">
        <v>33</v>
      </c>
      <c r="F23" t="s">
        <v>582</v>
      </c>
    </row>
    <row r="24" spans="1:6">
      <c r="A24" s="32">
        <v>2015</v>
      </c>
      <c r="B24" s="102" t="s">
        <v>90</v>
      </c>
      <c r="C24" s="32" t="s">
        <v>580</v>
      </c>
      <c r="D24" s="102" t="s">
        <v>593</v>
      </c>
      <c r="E24" s="102" t="s">
        <v>48</v>
      </c>
      <c r="F24" t="s">
        <v>561</v>
      </c>
    </row>
    <row r="25" spans="1:6" ht="29.1">
      <c r="A25" s="32">
        <v>2016</v>
      </c>
      <c r="B25" s="102" t="s">
        <v>90</v>
      </c>
      <c r="C25" s="32" t="s">
        <v>580</v>
      </c>
      <c r="D25" s="102" t="s">
        <v>594</v>
      </c>
      <c r="E25" s="102" t="s">
        <v>33</v>
      </c>
      <c r="F25" t="s">
        <v>582</v>
      </c>
    </row>
    <row r="26" spans="1:6" ht="29.1">
      <c r="A26" s="32">
        <v>2017</v>
      </c>
      <c r="B26" s="102" t="s">
        <v>595</v>
      </c>
      <c r="C26" s="32">
        <v>2017</v>
      </c>
      <c r="D26" s="102" t="s">
        <v>596</v>
      </c>
      <c r="E26" s="102" t="s">
        <v>33</v>
      </c>
      <c r="F26" t="s">
        <v>582</v>
      </c>
    </row>
  </sheetData>
  <mergeCells count="1">
    <mergeCell ref="A1:D1"/>
  </mergeCells>
  <pageMargins left="0.7" right="0.7" top="0.75" bottom="0.75" header="0.3" footer="0.3"/>
  <pageSetup paperSize="17" orientation="landscape" r:id="rId1"/>
  <headerFooter>
    <oddHeader>&amp;LFlathead National Forest Terrestrial Wildlife Species of Conservation Concern&amp;RNovember 17, 2017</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S_x002d_www_x0020_CID xmlns="7ce27d8c-9511-4ec7-8d2a-672a9e07262a">https://www.fs.usda.gov/Internet/FSE_DOCUMENTS/fseprd564636.xlsx</FS_x002d_www_x0020_C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ED514761784B40ACE8AEEC775E8146" ma:contentTypeVersion="20" ma:contentTypeDescription="Create a new document." ma:contentTypeScope="" ma:versionID="767381536d5cdc3d34740575a3f74bee">
  <xsd:schema xmlns:xsd="http://www.w3.org/2001/XMLSchema" xmlns:xs="http://www.w3.org/2001/XMLSchema" xmlns:p="http://schemas.microsoft.com/office/2006/metadata/properties" xmlns:ns2="7ce27d8c-9511-4ec7-8d2a-672a9e07262a" xmlns:ns3="87bb154c-bd43-45b4-a369-8702c559bbb1" targetNamespace="http://schemas.microsoft.com/office/2006/metadata/properties" ma:root="true" ma:fieldsID="8489de36301e2b09cbfaafe469ff2928" ns2:_="" ns3:_="">
    <xsd:import namespace="7ce27d8c-9511-4ec7-8d2a-672a9e07262a"/>
    <xsd:import namespace="87bb154c-bd43-45b4-a369-8702c559bbb1"/>
    <xsd:element name="properties">
      <xsd:complexType>
        <xsd:sequence>
          <xsd:element name="documentManagement">
            <xsd:complexType>
              <xsd:all>
                <xsd:element ref="ns2:FS_x002d_www_x0020_CID" minOccurs="0"/>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e27d8c-9511-4ec7-8d2a-672a9e07262a" elementFormDefault="qualified">
    <xsd:import namespace="http://schemas.microsoft.com/office/2006/documentManagement/types"/>
    <xsd:import namespace="http://schemas.microsoft.com/office/infopath/2007/PartnerControls"/>
    <xsd:element name="FS_x002d_www_x0020_CID" ma:index="8" nillable="true" ma:displayName="FS-www CID" ma:description="CID link to www version" ma:internalName="FS_x002d_www_x0020_C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bb154c-bd43-45b4-a369-8702c559bbb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7DF80E-A8AE-4E52-93DE-B270B04F8240}"/>
</file>

<file path=customXml/itemProps2.xml><?xml version="1.0" encoding="utf-8"?>
<ds:datastoreItem xmlns:ds="http://schemas.openxmlformats.org/officeDocument/2006/customXml" ds:itemID="{B10A6AD5-829B-4F75-B0CF-593ED25ED9D7}"/>
</file>

<file path=customXml/itemProps3.xml><?xml version="1.0" encoding="utf-8"?>
<ds:datastoreItem xmlns:ds="http://schemas.openxmlformats.org/officeDocument/2006/customXml" ds:itemID="{63ED750E-C1B6-4FD9-B253-841270DF15F8}"/>
</file>

<file path=docProps/app.xml><?xml version="1.0" encoding="utf-8"?>
<Properties xmlns="http://schemas.openxmlformats.org/officeDocument/2006/extended-properties" xmlns:vt="http://schemas.openxmlformats.org/officeDocument/2006/docPropsVTypes">
  <Application>Microsoft Excel Online</Application>
  <Manager/>
  <Company>USDA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Flathead National Forest Terrestrial Species of Conservation Concern Evaluation Documentation</dc:title>
  <dc:subject/>
  <dc:creator>USDA Forest Service</dc:creator>
  <cp:keywords/>
  <dc:description/>
  <cp:lastModifiedBy/>
  <cp:revision/>
  <dcterms:created xsi:type="dcterms:W3CDTF">2016-04-07T22:48:04Z</dcterms:created>
  <dcterms:modified xsi:type="dcterms:W3CDTF">2021-04-21T14:42:43Z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0x010100C5ED514761784B40ACE8AEEC775E8146</vt:lpwstr>
  </property>
</Properties>
</file>