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zconerly\Desktop\Ecmm\congressional Directives\2021\8718622\"/>
    </mc:Choice>
  </mc:AlternateContent>
  <bookViews>
    <workbookView xWindow="-120" yWindow="-120" windowWidth="38640" windowHeight="21240" activeTab="1"/>
  </bookViews>
  <sheets>
    <sheet name="Fund Summary" sheetId="1" r:id="rId1"/>
    <sheet name="Regional Snapshot" sheetId="6" r:id="rId2"/>
    <sheet name="Region BLI Summary2" sheetId="2" state="hidden" r:id="rId3"/>
  </sheets>
  <calcPr calcId="191029"/>
  <pivotCaches>
    <pivotCache cacheId="0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0" i="1" l="1"/>
  <c r="H9" i="1"/>
  <c r="H8" i="1"/>
  <c r="H7" i="1"/>
  <c r="G9" i="1"/>
  <c r="G8" i="1"/>
  <c r="G7" i="1"/>
  <c r="E10" i="1"/>
  <c r="F10" i="1"/>
  <c r="D10" i="1"/>
  <c r="G10" i="1" l="1"/>
</calcChain>
</file>

<file path=xl/sharedStrings.xml><?xml version="1.0" encoding="utf-8"?>
<sst xmlns="http://schemas.openxmlformats.org/spreadsheetml/2006/main" count="172" uniqueCount="68">
  <si>
    <t>Budget Year</t>
  </si>
  <si>
    <t>Public Law</t>
  </si>
  <si>
    <t>Treasury Account Symbol</t>
  </si>
  <si>
    <t>Fund</t>
  </si>
  <si>
    <t>Fund Description</t>
  </si>
  <si>
    <t>Appropriation Amount</t>
  </si>
  <si>
    <t>Obligated/ Expended</t>
  </si>
  <si>
    <t>Unobligated Balance</t>
  </si>
  <si>
    <t>Percent Spent</t>
  </si>
  <si>
    <t>2018</t>
  </si>
  <si>
    <t>PL 115-123</t>
  </si>
  <si>
    <t>12X1103</t>
  </si>
  <si>
    <t>FS0000CMDS</t>
  </si>
  <si>
    <t>FS CIM Disaster Supplemental</t>
  </si>
  <si>
    <t>12X1105</t>
  </si>
  <si>
    <t>FS0000SPDS</t>
  </si>
  <si>
    <t>FS SPF Disaster Supplemental</t>
  </si>
  <si>
    <t>12X1106</t>
  </si>
  <si>
    <t>FS0000NFDS</t>
  </si>
  <si>
    <t>FS NFS Disaster Supplemental</t>
  </si>
  <si>
    <t>Grand Total</t>
  </si>
  <si>
    <t>Forest Service Disaster Funding</t>
  </si>
  <si>
    <t>Cumulative Spending Status by Fund</t>
  </si>
  <si>
    <t>BLI</t>
  </si>
  <si>
    <t>Region</t>
  </si>
  <si>
    <t>BLI Description</t>
  </si>
  <si>
    <t>FY 2018 Appropriation Amount</t>
  </si>
  <si>
    <t>FS0101CMFA</t>
  </si>
  <si>
    <t>08</t>
  </si>
  <si>
    <t>FS Facil Disaster Suppl</t>
  </si>
  <si>
    <t>12</t>
  </si>
  <si>
    <t>FS0102CMRO</t>
  </si>
  <si>
    <t>FS Roads Disaster Sppl</t>
  </si>
  <si>
    <t>FS0103CMTR</t>
  </si>
  <si>
    <t>FS Trails Disaster Suppl</t>
  </si>
  <si>
    <t>FS0126CMFD</t>
  </si>
  <si>
    <t>01</t>
  </si>
  <si>
    <t>FS Fire Dmge Disastr Supp</t>
  </si>
  <si>
    <t>03</t>
  </si>
  <si>
    <t>04</t>
  </si>
  <si>
    <t>05</t>
  </si>
  <si>
    <t>06</t>
  </si>
  <si>
    <t>FS0106SPFC</t>
  </si>
  <si>
    <t>FS Frst Hlth Coop Dis Sup</t>
  </si>
  <si>
    <t>FS0111SPSD</t>
  </si>
  <si>
    <t>FS Stwrdship Disaster Sup</t>
  </si>
  <si>
    <t>FS0116NFLO</t>
  </si>
  <si>
    <t>FS Landownership DisSup</t>
  </si>
  <si>
    <t>FS0120NFRH</t>
  </si>
  <si>
    <t>FS Rec Hth Wldrns DisSup</t>
  </si>
  <si>
    <t>FS0121NFHM</t>
  </si>
  <si>
    <t>FS Wldlf &amp; Fsh Hab DisSup</t>
  </si>
  <si>
    <t>FS0122NFWM</t>
  </si>
  <si>
    <t>FS Veg &amp; Wtrshed DisSup</t>
  </si>
  <si>
    <t>FS0130NFFP</t>
  </si>
  <si>
    <t>FS Forest Products DisSup</t>
  </si>
  <si>
    <t xml:space="preserve"> Apportionment Amount</t>
  </si>
  <si>
    <t xml:space="preserve"> Balance</t>
  </si>
  <si>
    <t>Sum of Percent Spent</t>
  </si>
  <si>
    <t xml:space="preserve">FY 2018 Disaster Funding (Public Law 115-123) </t>
  </si>
  <si>
    <t xml:space="preserve"> </t>
  </si>
  <si>
    <t>Allotted Amount</t>
  </si>
  <si>
    <t>Report Run Date: Nov 03, 2020</t>
  </si>
  <si>
    <t>Alloted Amount</t>
  </si>
  <si>
    <t>Data Through October 31, 2020</t>
  </si>
  <si>
    <t>Regional Snapshot as of October 31, 2020</t>
  </si>
  <si>
    <t>Percent      Spent</t>
  </si>
  <si>
    <t xml:space="preserve">Obligated/ Expended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</si>
</sst>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(&quot;$&quot;* #,##0_);_(&quot;$&quot;* \(#,##0\);_(&quot;$&quot;* &quot;-&quot;_);_(@_)"/>
    <numFmt numFmtId="164" formatCode="#,##0.0%;\-#,##0.0%;0\%"/>
    <numFmt numFmtId="165" formatCode="0.0%"/>
    <numFmt numFmtId="166" formatCode="\$#,##0;&quot;($&quot;#,##0\);\$0"/>
  </numFmts>
  <fonts count="12" x14ac:knownFonts="1">
    <font>
      <sz val="10"/>
      <color rgb="FF000000"/>
      <name val="Arial"/>
    </font>
    <font>
      <sz val="9"/>
      <color rgb="FF333333"/>
      <name val="Arial"/>
      <family val="2"/>
    </font>
    <font>
      <b/>
      <sz val="9"/>
      <color rgb="FFFFFFFF"/>
      <name val="Arial"/>
      <family val="2"/>
    </font>
    <font>
      <b/>
      <sz val="10"/>
      <color rgb="FF333333"/>
      <name val="Arial"/>
      <family val="2"/>
    </font>
    <font>
      <b/>
      <sz val="10"/>
      <color rgb="FF333333"/>
      <name val="Arial"/>
      <family val="2"/>
    </font>
    <font>
      <sz val="10"/>
      <color rgb="FF000000"/>
      <name val="Arial"/>
      <family val="2"/>
    </font>
    <font>
      <sz val="8"/>
      <color rgb="FF333333"/>
      <name val="Arial"/>
    </font>
    <font>
      <sz val="9"/>
      <color rgb="FF333333"/>
      <name val="Arial"/>
    </font>
    <font>
      <b/>
      <sz val="9"/>
      <color rgb="FFFFFFFF"/>
      <name val="Arial"/>
    </font>
    <font>
      <b/>
      <sz val="9"/>
      <color rgb="FF333333"/>
      <name val="Arial"/>
    </font>
    <font>
      <b/>
      <sz val="12"/>
      <color rgb="FF333333"/>
      <name val="Arial"/>
    </font>
    <font>
      <b/>
      <sz val="10"/>
      <color rgb="FF333333"/>
      <name val="Arial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B64A0"/>
        <bgColor rgb="FFFFFFFF"/>
      </patternFill>
    </fill>
    <fill>
      <patternFill patternType="solid">
        <fgColor rgb="FFF8FBFC"/>
        <bgColor rgb="FFFFFFFF"/>
      </patternFill>
    </fill>
    <fill>
      <patternFill patternType="solid">
        <fgColor rgb="FFE5E5E5"/>
        <bgColor rgb="FFFFFFFF"/>
      </patternFill>
    </fill>
    <fill>
      <patternFill patternType="solid">
        <fgColor theme="2"/>
        <bgColor rgb="FFFFFFFF"/>
      </patternFill>
    </fill>
  </fills>
  <borders count="7">
    <border>
      <left/>
      <right/>
      <top/>
      <bottom/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 style="thin">
        <color rgb="FFEBEBEB"/>
      </left>
      <right style="thin">
        <color rgb="FFEBEBEB"/>
      </right>
      <top style="thin">
        <color rgb="FFEBEBEB"/>
      </top>
      <bottom style="thin">
        <color rgb="FFEBEBEB"/>
      </bottom>
      <diagonal/>
    </border>
    <border>
      <left style="thin">
        <color rgb="FFEBEBEB"/>
      </left>
      <right style="thin">
        <color rgb="FFEBEBEB"/>
      </right>
      <top style="thin">
        <color rgb="FFCAC9D9"/>
      </top>
      <bottom style="double">
        <color auto="1"/>
      </bottom>
      <diagonal/>
    </border>
    <border>
      <left style="thin">
        <color rgb="FFEBEBEB"/>
      </left>
      <right/>
      <top style="thin">
        <color rgb="FFCAC9D9"/>
      </top>
      <bottom style="double">
        <color auto="1"/>
      </bottom>
      <diagonal/>
    </border>
    <border>
      <left/>
      <right/>
      <top style="thin">
        <color rgb="FFCAC9D9"/>
      </top>
      <bottom style="double">
        <color auto="1"/>
      </bottom>
      <diagonal/>
    </border>
    <border>
      <left/>
      <right style="thin">
        <color rgb="FFEBEBEB"/>
      </right>
      <top style="thin">
        <color rgb="FFCAC9D9"/>
      </top>
      <bottom style="double">
        <color auto="1"/>
      </bottom>
      <diagonal/>
    </border>
  </borders>
  <cellStyleXfs count="2">
    <xf numFmtId="0" fontId="0" fillId="0" borderId="0"/>
    <xf numFmtId="0" fontId="5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right" wrapText="1"/>
    </xf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65" fontId="0" fillId="0" borderId="0" xfId="0" applyNumberFormat="1"/>
    <xf numFmtId="49" fontId="1" fillId="2" borderId="2" xfId="0" applyNumberFormat="1" applyFont="1" applyFill="1" applyBorder="1" applyAlignment="1">
      <alignment horizontal="left" vertical="center"/>
    </xf>
    <xf numFmtId="49" fontId="1" fillId="2" borderId="2" xfId="0" applyNumberFormat="1" applyFont="1" applyFill="1" applyBorder="1" applyAlignment="1">
      <alignment horizontal="left" vertical="center" wrapText="1"/>
    </xf>
    <xf numFmtId="164" fontId="1" fillId="2" borderId="2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/>
    </xf>
    <xf numFmtId="49" fontId="7" fillId="4" borderId="2" xfId="0" applyNumberFormat="1" applyFont="1" applyFill="1" applyBorder="1" applyAlignment="1">
      <alignment horizontal="left" vertical="center"/>
    </xf>
    <xf numFmtId="49" fontId="7" fillId="4" borderId="2" xfId="0" applyNumberFormat="1" applyFont="1" applyFill="1" applyBorder="1" applyAlignment="1">
      <alignment horizontal="left" vertical="center" wrapText="1"/>
    </xf>
    <xf numFmtId="164" fontId="7" fillId="4" borderId="2" xfId="0" applyNumberFormat="1" applyFont="1" applyFill="1" applyBorder="1" applyAlignment="1">
      <alignment horizontal="right" vertical="center"/>
    </xf>
    <xf numFmtId="49" fontId="7" fillId="2" borderId="2" xfId="0" applyNumberFormat="1" applyFont="1" applyFill="1" applyBorder="1" applyAlignment="1">
      <alignment horizontal="left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164" fontId="7" fillId="2" borderId="2" xfId="0" applyNumberFormat="1" applyFont="1" applyFill="1" applyBorder="1" applyAlignment="1">
      <alignment horizontal="right" vertical="center"/>
    </xf>
    <xf numFmtId="42" fontId="7" fillId="2" borderId="0" xfId="0" applyNumberFormat="1" applyFont="1" applyFill="1" applyAlignment="1">
      <alignment horizontal="left"/>
    </xf>
    <xf numFmtId="42" fontId="0" fillId="0" borderId="0" xfId="0" applyNumberFormat="1"/>
    <xf numFmtId="166" fontId="7" fillId="4" borderId="2" xfId="0" applyNumberFormat="1" applyFont="1" applyFill="1" applyBorder="1" applyAlignment="1">
      <alignment horizontal="right" vertical="center"/>
    </xf>
    <xf numFmtId="166" fontId="7" fillId="2" borderId="2" xfId="0" applyNumberFormat="1" applyFont="1" applyFill="1" applyBorder="1" applyAlignment="1">
      <alignment horizontal="right" vertical="center"/>
    </xf>
    <xf numFmtId="166" fontId="1" fillId="2" borderId="2" xfId="0" applyNumberFormat="1" applyFont="1" applyFill="1" applyBorder="1" applyAlignment="1">
      <alignment horizontal="right" vertical="center"/>
    </xf>
    <xf numFmtId="49" fontId="8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 wrapText="1"/>
    </xf>
    <xf numFmtId="166" fontId="9" fillId="5" borderId="3" xfId="0" applyNumberFormat="1" applyFont="1" applyFill="1" applyBorder="1" applyAlignment="1">
      <alignment horizontal="right" vertical="center"/>
    </xf>
    <xf numFmtId="164" fontId="9" fillId="5" borderId="3" xfId="0" applyNumberFormat="1" applyFont="1" applyFill="1" applyBorder="1" applyAlignment="1">
      <alignment horizontal="right" vertical="center"/>
    </xf>
    <xf numFmtId="0" fontId="0" fillId="0" borderId="0" xfId="0" applyAlignment="1">
      <alignment wrapText="1"/>
    </xf>
    <xf numFmtId="0" fontId="0" fillId="0" borderId="0" xfId="0" pivotButton="1" applyAlignment="1">
      <alignment horizontal="center" wrapText="1"/>
    </xf>
    <xf numFmtId="42" fontId="0" fillId="0" borderId="0" xfId="0" applyNumberFormat="1" applyAlignment="1">
      <alignment horizontal="center" wrapText="1"/>
    </xf>
    <xf numFmtId="165" fontId="0" fillId="0" borderId="0" xfId="0" applyNumberFormat="1" applyAlignment="1">
      <alignment horizontal="center" wrapText="1"/>
    </xf>
    <xf numFmtId="49" fontId="4" fillId="2" borderId="0" xfId="0" applyNumberFormat="1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9" fillId="6" borderId="4" xfId="0" applyNumberFormat="1" applyFont="1" applyFill="1" applyBorder="1" applyAlignment="1">
      <alignment horizontal="left" vertical="center"/>
    </xf>
    <xf numFmtId="49" fontId="9" fillId="6" borderId="5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left" vertical="center"/>
    </xf>
    <xf numFmtId="49" fontId="11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left" vertical="center"/>
    </xf>
  </cellXfs>
  <cellStyles count="2">
    <cellStyle name="Normal" xfId="0" builtinId="0"/>
    <cellStyle name="Normal 2" xfId="1"/>
  </cellStyles>
  <dxfs count="8">
    <dxf>
      <alignment horizontal="center"/>
    </dxf>
    <dxf>
      <alignment horizontal="center"/>
    </dxf>
    <dxf>
      <alignment wrapText="1"/>
    </dxf>
    <dxf>
      <alignment wrapText="1"/>
    </dxf>
    <dxf>
      <numFmt numFmtId="32" formatCode="_(&quot;$&quot;* #,##0_);_(&quot;$&quot;* \(#,##0\);_(&quot;$&quot;* &quot;-&quot;_);_(@_)"/>
    </dxf>
    <dxf>
      <numFmt numFmtId="32" formatCode="_(&quot;$&quot;* #,##0_);_(&quot;$&quot;* \(#,##0\);_(&quot;$&quot;* &quot;-&quot;_);_(@_)"/>
    </dxf>
    <dxf>
      <numFmt numFmtId="165" formatCode="0.0%"/>
    </dxf>
    <dxf>
      <numFmt numFmtId="165" formatCode="0.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640080</xdr:colOff>
      <xdr:row>3</xdr:row>
      <xdr:rowOff>68580</xdr:rowOff>
    </xdr:to>
    <xdr:pic>
      <xdr:nvPicPr>
        <xdr:cNvPr id="4" name="Picture 3" descr="Inserted picture RelID:1">
          <a:extLst>
            <a:ext uri="{FF2B5EF4-FFF2-40B4-BE49-F238E27FC236}">
              <a16:creationId xmlns:a16="http://schemas.microsoft.com/office/drawing/2014/main" xmlns="" id="{51068FD0-6349-4DA4-B226-46C86C299F2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40080" cy="6400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640080</xdr:colOff>
      <xdr:row>3</xdr:row>
      <xdr:rowOff>68580</xdr:rowOff>
    </xdr:to>
    <xdr:pic>
      <xdr:nvPicPr>
        <xdr:cNvPr id="3" name="Picture 2" descr="Inserted picture RelID:1">
          <a:extLst>
            <a:ext uri="{FF2B5EF4-FFF2-40B4-BE49-F238E27FC236}">
              <a16:creationId xmlns:a16="http://schemas.microsoft.com/office/drawing/2014/main" xmlns="" id="{12101E60-9731-4889-A8EF-409E72804B2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40080" cy="64008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chittone, Marlena - FS" refreshedDate="44138.302182638887" createdVersion="6" refreshedVersion="6" minRefreshableVersion="3" recordCount="85">
  <cacheSource type="worksheet">
    <worksheetSource ref="A1:K1048576" sheet="Region BLI Summary2"/>
  </cacheSource>
  <cacheFields count="12">
    <cacheField name="Budget Year" numFmtId="0">
      <sharedItems containsBlank="1"/>
    </cacheField>
    <cacheField name="Public Law" numFmtId="0">
      <sharedItems containsBlank="1" count="2">
        <s v="PL 115-123"/>
        <m/>
      </sharedItems>
    </cacheField>
    <cacheField name="Treasury Account Symbol" numFmtId="0">
      <sharedItems containsBlank="1"/>
    </cacheField>
    <cacheField name="Fund" numFmtId="0">
      <sharedItems containsBlank="1"/>
    </cacheField>
    <cacheField name="BLI" numFmtId="0">
      <sharedItems containsBlank="1" count="12">
        <s v="FS0101CMFA"/>
        <s v="FS0102CMRO"/>
        <s v="FS0103CMTR"/>
        <s v="FS0126CMFD"/>
        <s v="FS0106SPFC"/>
        <s v="FS0111SPSD"/>
        <s v="FS0116NFLO"/>
        <s v="FS0120NFRH"/>
        <s v="FS0121NFHM"/>
        <s v="FS0122NFWM"/>
        <s v="FS0130NFFP"/>
        <m/>
      </sharedItems>
    </cacheField>
    <cacheField name="Region" numFmtId="0">
      <sharedItems containsBlank="1" count="8">
        <s v="08"/>
        <s v="12"/>
        <s v="01"/>
        <s v="03"/>
        <s v="04"/>
        <s v="05"/>
        <s v="06"/>
        <m/>
      </sharedItems>
    </cacheField>
    <cacheField name="BLI Description" numFmtId="0">
      <sharedItems containsBlank="1"/>
    </cacheField>
    <cacheField name="FY 2018 Appropriation Amount" numFmtId="0">
      <sharedItems containsString="0" containsBlank="1" containsNumber="1" containsInteger="1" minValue="203000" maxValue="37679000"/>
    </cacheField>
    <cacheField name="Alloted Amount" numFmtId="0">
      <sharedItems containsString="0" containsBlank="1" containsNumber="1" minValue="203000" maxValue="37679000"/>
    </cacheField>
    <cacheField name="Obligated/ Expended" numFmtId="0">
      <sharedItems containsString="0" containsBlank="1" containsNumber="1" minValue="10442.84" maxValue="25558967.949999999"/>
    </cacheField>
    <cacheField name="Unobligated Balance" numFmtId="0">
      <sharedItems containsString="0" containsBlank="1" containsNumber="1" minValue="0" maxValue="12120032.050000001"/>
    </cacheField>
    <cacheField name="Percent Spent" numFmtId="0" formula="'Obligated/ Expended'/'FY 2018 Appropriation Amount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5">
  <r>
    <s v="2018"/>
    <x v="0"/>
    <s v="12X1103"/>
    <s v="FS0000CMDS"/>
    <x v="0"/>
    <x v="0"/>
    <s v="FS Facil Disaster Suppl"/>
    <n v="37679000"/>
    <n v="37679000"/>
    <n v="25558967.949999999"/>
    <n v="12120032.050000001"/>
  </r>
  <r>
    <m/>
    <x v="0"/>
    <s v="12X1103"/>
    <s v="FS0000CMDS"/>
    <x v="0"/>
    <x v="1"/>
    <s v="FS Facil Disaster Suppl"/>
    <n v="4081000"/>
    <n v="4081000"/>
    <n v="2042165.12"/>
    <n v="2038834.88"/>
  </r>
  <r>
    <m/>
    <x v="0"/>
    <s v="12X1103"/>
    <s v="FS0000CMDS"/>
    <x v="1"/>
    <x v="0"/>
    <s v="FS Roads Disaster Sppl"/>
    <n v="23480000"/>
    <n v="23480000"/>
    <n v="16231241.609999999"/>
    <n v="7248758.3900000304"/>
  </r>
  <r>
    <m/>
    <x v="0"/>
    <s v="12X1103"/>
    <s v="FS0000CMDS"/>
    <x v="1"/>
    <x v="1"/>
    <s v="FS Roads Disaster Sppl"/>
    <n v="350000"/>
    <n v="350000"/>
    <n v="10442.84"/>
    <n v="339557.16"/>
  </r>
  <r>
    <m/>
    <x v="0"/>
    <s v="12X1103"/>
    <s v="FS0000CMDS"/>
    <x v="2"/>
    <x v="0"/>
    <s v="FS Trails Disaster Suppl"/>
    <n v="2910000"/>
    <n v="2910000"/>
    <n v="655131.05000000098"/>
    <n v="2254868.9499999899"/>
  </r>
  <r>
    <m/>
    <x v="0"/>
    <s v="12X1103"/>
    <s v="FS0000CMDS"/>
    <x v="3"/>
    <x v="2"/>
    <s v="FS Fire Dmge Disastr Supp"/>
    <n v="7324000"/>
    <n v="7324000"/>
    <n v="7296526.7000000002"/>
    <n v="27473.3000000053"/>
  </r>
  <r>
    <m/>
    <x v="0"/>
    <s v="12X1103"/>
    <s v="FS0000CMDS"/>
    <x v="3"/>
    <x v="3"/>
    <s v="FS Fire Dmge Disastr Supp"/>
    <n v="1226000"/>
    <n v="1226000"/>
    <n v="1208746.78"/>
    <n v="17253.220000000099"/>
  </r>
  <r>
    <m/>
    <x v="0"/>
    <s v="12X1103"/>
    <s v="FS0000CMDS"/>
    <x v="3"/>
    <x v="4"/>
    <s v="FS Fire Dmge Disastr Supp"/>
    <n v="1717000"/>
    <n v="1717000"/>
    <n v="1714198.66"/>
    <n v="2801.3399999998301"/>
  </r>
  <r>
    <m/>
    <x v="0"/>
    <s v="12X1103"/>
    <s v="FS0000CMDS"/>
    <x v="3"/>
    <x v="5"/>
    <s v="FS Fire Dmge Disastr Supp"/>
    <n v="7160000"/>
    <n v="7160000"/>
    <n v="7141750.8600000003"/>
    <n v="18249.139999995001"/>
  </r>
  <r>
    <m/>
    <x v="0"/>
    <s v="12X1103"/>
    <s v="FS0000CMDS"/>
    <x v="3"/>
    <x v="6"/>
    <s v="FS Fire Dmge Disastr Supp"/>
    <n v="5673000"/>
    <n v="5673000"/>
    <n v="4624391.17"/>
    <n v="1048608.83"/>
  </r>
  <r>
    <m/>
    <x v="0"/>
    <s v="12X1105"/>
    <s v="FS0000SPDS"/>
    <x v="4"/>
    <x v="0"/>
    <s v="FS Frst Hlth Coop Dis Sup"/>
    <n v="203000"/>
    <n v="203000"/>
    <n v="203000"/>
    <n v="0"/>
  </r>
  <r>
    <m/>
    <x v="0"/>
    <s v="12X1105"/>
    <s v="FS0000SPDS"/>
    <x v="4"/>
    <x v="1"/>
    <s v="FS Frst Hlth Coop Dis Sup"/>
    <n v="1282000"/>
    <n v="1281999.99999999"/>
    <n v="1250462.8999999999"/>
    <n v="31537.099999994301"/>
  </r>
  <r>
    <m/>
    <x v="0"/>
    <s v="12X1105"/>
    <s v="FS0000SPDS"/>
    <x v="5"/>
    <x v="0"/>
    <s v="FS Stwrdship Disaster Sup"/>
    <n v="981000"/>
    <n v="981000"/>
    <n v="981000"/>
    <n v="0"/>
  </r>
  <r>
    <m/>
    <x v="0"/>
    <s v="12X1105"/>
    <s v="FS0000SPDS"/>
    <x v="5"/>
    <x v="1"/>
    <s v="FS Stwrdship Disaster Sup"/>
    <n v="5034000"/>
    <n v="5034000"/>
    <n v="3412796.97"/>
    <n v="1621203.03"/>
  </r>
  <r>
    <m/>
    <x v="0"/>
    <s v="12X1106"/>
    <s v="FS0000NFDS"/>
    <x v="6"/>
    <x v="0"/>
    <s v="FS Landownership DisSup"/>
    <n v="5500000"/>
    <n v="5499999.9999999898"/>
    <n v="2099180.15"/>
    <n v="3400819.8499999898"/>
  </r>
  <r>
    <m/>
    <x v="0"/>
    <s v="12X1106"/>
    <s v="FS0000NFDS"/>
    <x v="7"/>
    <x v="0"/>
    <s v="FS Rec Hth Wldrns DisSup"/>
    <n v="1152000"/>
    <n v="1152000"/>
    <n v="1093887.5900000001"/>
    <n v="58112.409999998497"/>
  </r>
  <r>
    <m/>
    <x v="0"/>
    <s v="12X1106"/>
    <s v="FS0000NFDS"/>
    <x v="8"/>
    <x v="0"/>
    <s v="FS Wldlf &amp; Fsh Hab DisSup"/>
    <n v="1187000"/>
    <n v="1187000"/>
    <n v="744196.12"/>
    <n v="442803.87999999902"/>
  </r>
  <r>
    <m/>
    <x v="0"/>
    <s v="12X1106"/>
    <s v="FS0000NFDS"/>
    <x v="9"/>
    <x v="0"/>
    <s v="FS Veg &amp; Wtrshed DisSup"/>
    <n v="9622000"/>
    <n v="9622000.0000000391"/>
    <n v="4881444.24"/>
    <n v="4740555.7600000398"/>
  </r>
  <r>
    <m/>
    <x v="0"/>
    <s v="12X1106"/>
    <s v="FS0000NFDS"/>
    <x v="9"/>
    <x v="1"/>
    <s v="FS Veg &amp; Wtrshed DisSup"/>
    <n v="2791000"/>
    <n v="2791000"/>
    <n v="1352568.36"/>
    <n v="1438431.64"/>
  </r>
  <r>
    <m/>
    <x v="0"/>
    <s v="12X1106"/>
    <s v="FS0000NFDS"/>
    <x v="10"/>
    <x v="0"/>
    <s v="FS Forest Products DisSup"/>
    <n v="400000"/>
    <n v="400000"/>
    <n v="75200.350000000006"/>
    <n v="324799.65000000002"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  <r>
    <m/>
    <x v="1"/>
    <m/>
    <m/>
    <x v="11"/>
    <x v="7"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Region">
  <location ref="A5:E14" firstHeaderRow="0" firstDataRow="1" firstDataCol="1"/>
  <pivotFields count="12">
    <pivotField showAll="0"/>
    <pivotField axis="axisRow" showAll="0">
      <items count="3">
        <item x="0"/>
        <item h="1" x="1"/>
        <item t="default"/>
      </items>
    </pivotField>
    <pivotField showAll="0"/>
    <pivotField showAll="0"/>
    <pivotField showAll="0"/>
    <pivotField axis="axisRow" showAll="0">
      <items count="9">
        <item x="2"/>
        <item x="3"/>
        <item x="4"/>
        <item x="5"/>
        <item x="6"/>
        <item x="0"/>
        <item x="1"/>
        <item x="7"/>
        <item t="default"/>
      </items>
    </pivotField>
    <pivotField showAll="0"/>
    <pivotField dataField="1" showAll="0"/>
    <pivotField showAll="0"/>
    <pivotField dataField="1" showAll="0"/>
    <pivotField dataField="1" showAll="0"/>
    <pivotField dataField="1" dragToRow="0" dragToCol="0" dragToPage="0" showAll="0" defaultSubtotal="0"/>
  </pivotFields>
  <rowFields count="2">
    <field x="1"/>
    <field x="5"/>
  </rowFields>
  <rowItems count="9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 Apportionment Amount" fld="7" baseField="0" baseItem="0" numFmtId="42"/>
    <dataField name="Obligated/ Expended " fld="9" baseField="0" baseItem="0" numFmtId="42"/>
    <dataField name=" Balance" fld="10" baseField="0" baseItem="0" numFmtId="42"/>
    <dataField name="Sum of Percent Spent" fld="11" baseField="0" baseItem="0" numFmtId="165"/>
  </dataFields>
  <formats count="8">
    <format dxfId="7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5">
      <pivotArea outline="0" collapsedLevelsAreSubtotals="1" fieldPosition="0">
        <references count="1">
          <reference field="4294967294" count="3" selected="0">
            <x v="0"/>
            <x v="1"/>
            <x v="2"/>
          </reference>
        </references>
      </pivotArea>
    </format>
    <format dxfId="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3">
      <pivotArea field="1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">
      <pivotArea field="1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showGridLines="0" zoomScaleNormal="100" workbookViewId="0">
      <selection activeCell="B1" sqref="B1:H1"/>
    </sheetView>
  </sheetViews>
  <sheetFormatPr defaultRowHeight="12.5" x14ac:dyDescent="0.25"/>
  <cols>
    <col min="1" max="2" width="12.7265625" customWidth="1"/>
    <col min="3" max="3" width="25.7265625" customWidth="1"/>
    <col min="4" max="5" width="12.7265625" customWidth="1"/>
    <col min="6" max="8" width="12.7265625" style="20" customWidth="1"/>
    <col min="9" max="9" width="16.453125" style="20" customWidth="1"/>
    <col min="10" max="10" width="13" customWidth="1"/>
    <col min="11" max="11" width="4.7265625" customWidth="1"/>
  </cols>
  <sheetData>
    <row r="1" spans="1:10" s="1" customFormat="1" ht="15" customHeight="1" x14ac:dyDescent="0.25">
      <c r="A1" s="34"/>
      <c r="B1" s="40" t="s">
        <v>21</v>
      </c>
      <c r="C1" s="40"/>
      <c r="D1" s="40"/>
      <c r="E1" s="40"/>
      <c r="F1" s="40"/>
      <c r="G1" s="40"/>
      <c r="H1" s="40"/>
      <c r="I1" s="19"/>
      <c r="J1" s="12"/>
    </row>
    <row r="2" spans="1:10" s="1" customFormat="1" ht="15" customHeight="1" x14ac:dyDescent="0.25">
      <c r="A2" s="34"/>
      <c r="B2" s="40" t="s">
        <v>22</v>
      </c>
      <c r="C2" s="40"/>
      <c r="D2" s="40"/>
      <c r="E2" s="40"/>
      <c r="F2" s="40"/>
      <c r="G2" s="40"/>
      <c r="H2" s="40"/>
      <c r="I2" s="19"/>
      <c r="J2" s="12"/>
    </row>
    <row r="3" spans="1:10" s="1" customFormat="1" ht="15" customHeight="1" x14ac:dyDescent="0.25">
      <c r="A3" s="34"/>
      <c r="B3" s="39" t="s">
        <v>64</v>
      </c>
      <c r="C3" s="39"/>
      <c r="D3" s="39"/>
      <c r="E3" s="39"/>
      <c r="F3" s="39"/>
      <c r="G3" s="39"/>
      <c r="H3" s="39"/>
      <c r="I3" s="19"/>
      <c r="J3" s="12"/>
    </row>
    <row r="4" spans="1:10" s="1" customFormat="1" ht="15" customHeight="1" x14ac:dyDescent="0.25">
      <c r="A4" s="34"/>
      <c r="B4" s="12"/>
      <c r="C4" s="12"/>
      <c r="D4" s="12"/>
      <c r="E4" s="12"/>
      <c r="F4" s="19"/>
      <c r="G4" s="19"/>
      <c r="H4" s="19"/>
      <c r="I4" s="19"/>
      <c r="J4" s="12"/>
    </row>
    <row r="5" spans="1:10" s="12" customFormat="1" ht="15" customHeight="1" x14ac:dyDescent="0.25">
      <c r="A5" s="35" t="s">
        <v>62</v>
      </c>
      <c r="B5" s="35"/>
      <c r="C5" s="35"/>
    </row>
    <row r="6" spans="1:10" s="12" customFormat="1" ht="45" customHeight="1" x14ac:dyDescent="0.25">
      <c r="A6" s="24" t="s">
        <v>2</v>
      </c>
      <c r="B6" s="25" t="s">
        <v>3</v>
      </c>
      <c r="C6" s="25" t="s">
        <v>4</v>
      </c>
      <c r="D6" s="24" t="s">
        <v>5</v>
      </c>
      <c r="E6" s="26" t="s">
        <v>61</v>
      </c>
      <c r="F6" s="24" t="s">
        <v>6</v>
      </c>
      <c r="G6" s="24" t="s">
        <v>7</v>
      </c>
      <c r="H6" s="26" t="s">
        <v>66</v>
      </c>
    </row>
    <row r="7" spans="1:10" s="12" customFormat="1" ht="15" customHeight="1" x14ac:dyDescent="0.25">
      <c r="A7" s="13" t="s">
        <v>11</v>
      </c>
      <c r="B7" s="14" t="s">
        <v>12</v>
      </c>
      <c r="C7" s="13" t="s">
        <v>13</v>
      </c>
      <c r="D7" s="21">
        <v>91600000</v>
      </c>
      <c r="E7" s="21">
        <v>91599999.999999896</v>
      </c>
      <c r="F7" s="21">
        <v>66483562.740000002</v>
      </c>
      <c r="G7" s="21">
        <f>E7-F7</f>
        <v>25116437.259999894</v>
      </c>
      <c r="H7" s="15">
        <f>F7/E7</f>
        <v>0.72580308668122351</v>
      </c>
    </row>
    <row r="8" spans="1:10" s="12" customFormat="1" ht="15" customHeight="1" x14ac:dyDescent="0.25">
      <c r="A8" s="16" t="s">
        <v>14</v>
      </c>
      <c r="B8" s="17" t="s">
        <v>15</v>
      </c>
      <c r="C8" s="16" t="s">
        <v>16</v>
      </c>
      <c r="D8" s="22">
        <v>7500000</v>
      </c>
      <c r="E8" s="22">
        <v>7500000.0000000102</v>
      </c>
      <c r="F8" s="22">
        <v>5847259.8700000001</v>
      </c>
      <c r="G8" s="22">
        <f t="shared" ref="G8:G9" si="0">E8-F8</f>
        <v>1652740.1300000101</v>
      </c>
      <c r="H8" s="18">
        <f t="shared" ref="H8:H10" si="1">F8/E8</f>
        <v>0.77963464933333226</v>
      </c>
    </row>
    <row r="9" spans="1:10" s="12" customFormat="1" ht="15" customHeight="1" x14ac:dyDescent="0.25">
      <c r="A9" s="13" t="s">
        <v>17</v>
      </c>
      <c r="B9" s="14" t="s">
        <v>18</v>
      </c>
      <c r="C9" s="13" t="s">
        <v>19</v>
      </c>
      <c r="D9" s="21">
        <v>20652000</v>
      </c>
      <c r="E9" s="21">
        <v>20652000</v>
      </c>
      <c r="F9" s="21">
        <v>10246476.810000001</v>
      </c>
      <c r="G9" s="21">
        <f t="shared" si="0"/>
        <v>10405523.189999999</v>
      </c>
      <c r="H9" s="15">
        <f t="shared" si="1"/>
        <v>0.49614937100522954</v>
      </c>
    </row>
    <row r="10" spans="1:10" ht="15" customHeight="1" thickBot="1" x14ac:dyDescent="0.3">
      <c r="A10" s="36" t="s">
        <v>20</v>
      </c>
      <c r="B10" s="37"/>
      <c r="C10" s="38"/>
      <c r="D10" s="27">
        <f>SUM(D7:D9)</f>
        <v>119752000</v>
      </c>
      <c r="E10" s="27">
        <f t="shared" ref="E10:G10" si="2">SUM(E7:E9)</f>
        <v>119751999.99999991</v>
      </c>
      <c r="F10" s="27">
        <f t="shared" si="2"/>
        <v>82577299.420000002</v>
      </c>
      <c r="G10" s="27">
        <f t="shared" si="2"/>
        <v>37174700.579999901</v>
      </c>
      <c r="H10" s="28">
        <f t="shared" si="1"/>
        <v>0.68956927166143411</v>
      </c>
      <c r="I10"/>
    </row>
    <row r="11" spans="1:10" ht="13" thickTop="1" x14ac:dyDescent="0.25">
      <c r="A11" s="12"/>
      <c r="B11" s="12"/>
      <c r="C11" s="12"/>
      <c r="D11" s="12"/>
      <c r="E11" s="12"/>
      <c r="F11" s="19"/>
      <c r="G11" s="19"/>
      <c r="H11" s="19"/>
      <c r="I11" s="19"/>
      <c r="J11" s="12"/>
    </row>
  </sheetData>
  <mergeCells count="6">
    <mergeCell ref="A1:A4"/>
    <mergeCell ref="A5:C5"/>
    <mergeCell ref="A10:C10"/>
    <mergeCell ref="B3:H3"/>
    <mergeCell ref="B2:H2"/>
    <mergeCell ref="B1:H1"/>
  </mergeCells>
  <pageMargins left="0" right="0" top="0.75" bottom="0.75" header="0.3" footer="0.3"/>
  <pageSetup scale="8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showGridLines="0" tabSelected="1" zoomScaleNormal="100" workbookViewId="0">
      <selection activeCell="B1" sqref="B1:E1"/>
    </sheetView>
  </sheetViews>
  <sheetFormatPr defaultRowHeight="12.5" x14ac:dyDescent="0.25"/>
  <cols>
    <col min="1" max="1" width="12.453125" bestFit="1" customWidth="1"/>
    <col min="2" max="4" width="13.7265625" style="20" customWidth="1"/>
    <col min="5" max="5" width="13.7265625" style="7" customWidth="1"/>
  </cols>
  <sheetData>
    <row r="1" spans="1:6" ht="15" customHeight="1" x14ac:dyDescent="0.25">
      <c r="B1" s="41" t="s">
        <v>59</v>
      </c>
      <c r="C1" s="41"/>
      <c r="D1" s="41"/>
      <c r="E1" s="41"/>
      <c r="F1" s="33"/>
    </row>
    <row r="2" spans="1:6" ht="15" customHeight="1" x14ac:dyDescent="0.25">
      <c r="B2" s="39" t="s">
        <v>65</v>
      </c>
      <c r="C2" s="39"/>
      <c r="D2" s="39"/>
      <c r="E2" s="39"/>
      <c r="F2" s="33"/>
    </row>
    <row r="3" spans="1:6" ht="15" customHeight="1" x14ac:dyDescent="0.25"/>
    <row r="4" spans="1:6" ht="15" customHeight="1" x14ac:dyDescent="0.25"/>
    <row r="5" spans="1:6" s="29" customFormat="1" ht="30" customHeight="1" x14ac:dyDescent="0.25">
      <c r="A5" s="30" t="s">
        <v>24</v>
      </c>
      <c r="B5" s="31" t="s">
        <v>56</v>
      </c>
      <c r="C5" s="31" t="s">
        <v>67</v>
      </c>
      <c r="D5" s="31" t="s">
        <v>57</v>
      </c>
      <c r="E5" s="32" t="s">
        <v>58</v>
      </c>
    </row>
    <row r="6" spans="1:6" ht="15" hidden="1" customHeight="1" x14ac:dyDescent="0.25">
      <c r="A6" s="5" t="s">
        <v>10</v>
      </c>
      <c r="B6" s="20">
        <v>119752000</v>
      </c>
      <c r="C6" s="20">
        <v>82577299.420000017</v>
      </c>
      <c r="D6" s="20">
        <v>37174700.580000043</v>
      </c>
      <c r="E6" s="7">
        <v>0.68956927166143378</v>
      </c>
    </row>
    <row r="7" spans="1:6" ht="15" customHeight="1" x14ac:dyDescent="0.25">
      <c r="A7" s="6" t="s">
        <v>36</v>
      </c>
      <c r="B7" s="20">
        <v>7324000</v>
      </c>
      <c r="C7" s="20">
        <v>7296526.7000000002</v>
      </c>
      <c r="D7" s="20">
        <v>27473.3000000053</v>
      </c>
      <c r="E7" s="7">
        <v>0.99624886673948665</v>
      </c>
      <c r="F7" t="s">
        <v>60</v>
      </c>
    </row>
    <row r="8" spans="1:6" ht="15" customHeight="1" x14ac:dyDescent="0.25">
      <c r="A8" s="6" t="s">
        <v>38</v>
      </c>
      <c r="B8" s="20">
        <v>1226000</v>
      </c>
      <c r="C8" s="20">
        <v>1208746.78</v>
      </c>
      <c r="D8" s="20">
        <v>17253.220000000099</v>
      </c>
      <c r="E8" s="7">
        <v>0.9859272267536705</v>
      </c>
    </row>
    <row r="9" spans="1:6" ht="15" customHeight="1" x14ac:dyDescent="0.25">
      <c r="A9" s="6" t="s">
        <v>39</v>
      </c>
      <c r="B9" s="20">
        <v>1717000</v>
      </c>
      <c r="C9" s="20">
        <v>1714198.66</v>
      </c>
      <c r="D9" s="20">
        <v>2801.3399999998301</v>
      </c>
      <c r="E9" s="7">
        <v>0.99836846825859049</v>
      </c>
    </row>
    <row r="10" spans="1:6" ht="15" customHeight="1" x14ac:dyDescent="0.25">
      <c r="A10" s="6" t="s">
        <v>40</v>
      </c>
      <c r="B10" s="20">
        <v>7160000</v>
      </c>
      <c r="C10" s="20">
        <v>7141750.8600000003</v>
      </c>
      <c r="D10" s="20">
        <v>18249.139999995001</v>
      </c>
      <c r="E10" s="7">
        <v>0.99745123743016761</v>
      </c>
    </row>
    <row r="11" spans="1:6" ht="15" customHeight="1" x14ac:dyDescent="0.25">
      <c r="A11" s="6" t="s">
        <v>41</v>
      </c>
      <c r="B11" s="20">
        <v>5673000</v>
      </c>
      <c r="C11" s="20">
        <v>4624391.17</v>
      </c>
      <c r="D11" s="20">
        <v>1048608.83</v>
      </c>
      <c r="E11" s="7">
        <v>0.81515797109113342</v>
      </c>
    </row>
    <row r="12" spans="1:6" ht="15" customHeight="1" x14ac:dyDescent="0.25">
      <c r="A12" s="6" t="s">
        <v>28</v>
      </c>
      <c r="B12" s="20">
        <v>83114000</v>
      </c>
      <c r="C12" s="20">
        <v>52523249.06000001</v>
      </c>
      <c r="D12" s="20">
        <v>30590750.94000005</v>
      </c>
      <c r="E12" s="7">
        <v>0.63194226075029492</v>
      </c>
    </row>
    <row r="13" spans="1:6" ht="15" customHeight="1" x14ac:dyDescent="0.25">
      <c r="A13" s="6" t="s">
        <v>30</v>
      </c>
      <c r="B13" s="20">
        <v>13538000</v>
      </c>
      <c r="C13" s="20">
        <v>8068436.1900000004</v>
      </c>
      <c r="D13" s="20">
        <v>5469563.809999994</v>
      </c>
      <c r="E13" s="7">
        <v>0.59598435440980946</v>
      </c>
    </row>
    <row r="14" spans="1:6" ht="15" customHeight="1" x14ac:dyDescent="0.25">
      <c r="A14" s="5" t="s">
        <v>20</v>
      </c>
      <c r="B14" s="20">
        <v>119752000</v>
      </c>
      <c r="C14" s="20">
        <v>82577299.420000017</v>
      </c>
      <c r="D14" s="20">
        <v>37174700.580000043</v>
      </c>
      <c r="E14" s="7">
        <v>0.68956927166143378</v>
      </c>
    </row>
  </sheetData>
  <mergeCells count="2">
    <mergeCell ref="B2:E2"/>
    <mergeCell ref="B1:E1"/>
  </mergeCells>
  <pageMargins left="0.7" right="0.7" top="0.75" bottom="0.75" header="0.3" footer="0.3"/>
  <pageSetup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showGridLines="0" workbookViewId="0">
      <selection activeCell="K8" sqref="K8"/>
    </sheetView>
  </sheetViews>
  <sheetFormatPr defaultRowHeight="12.5" x14ac:dyDescent="0.25"/>
  <cols>
    <col min="1" max="1" width="9.54296875" customWidth="1"/>
    <col min="2" max="5" width="13" customWidth="1"/>
    <col min="6" max="6" width="9.54296875" customWidth="1"/>
    <col min="7" max="7" width="26.7265625" customWidth="1"/>
    <col min="8" max="11" width="16.453125" customWidth="1"/>
    <col min="12" max="12" width="13" customWidth="1"/>
    <col min="13" max="13" width="4.7265625" customWidth="1"/>
  </cols>
  <sheetData>
    <row r="1" spans="1:12" s="1" customFormat="1" ht="45.4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23</v>
      </c>
      <c r="F1" s="2" t="s">
        <v>24</v>
      </c>
      <c r="G1" s="3" t="s">
        <v>25</v>
      </c>
      <c r="H1" s="4" t="s">
        <v>26</v>
      </c>
      <c r="I1" s="4" t="s">
        <v>63</v>
      </c>
      <c r="J1" s="4" t="s">
        <v>6</v>
      </c>
      <c r="K1" s="4" t="s">
        <v>7</v>
      </c>
      <c r="L1" s="4" t="s">
        <v>8</v>
      </c>
    </row>
    <row r="2" spans="1:12" s="1" customFormat="1" ht="16.5" customHeight="1" x14ac:dyDescent="0.25">
      <c r="A2" s="8" t="s">
        <v>9</v>
      </c>
      <c r="B2" s="8" t="s">
        <v>10</v>
      </c>
      <c r="C2" s="8" t="s">
        <v>11</v>
      </c>
      <c r="D2" s="8" t="s">
        <v>12</v>
      </c>
      <c r="E2" s="8" t="s">
        <v>27</v>
      </c>
      <c r="F2" s="8" t="s">
        <v>28</v>
      </c>
      <c r="G2" s="9" t="s">
        <v>29</v>
      </c>
      <c r="H2" s="23">
        <v>37679000</v>
      </c>
      <c r="I2" s="23">
        <v>37679000</v>
      </c>
      <c r="J2" s="23">
        <v>25558967.949999999</v>
      </c>
      <c r="K2" s="23">
        <v>12120032.050000001</v>
      </c>
      <c r="L2" s="10">
        <v>0.67833456169218898</v>
      </c>
    </row>
    <row r="3" spans="1:12" s="1" customFormat="1" ht="16.5" customHeight="1" x14ac:dyDescent="0.25">
      <c r="A3" s="11"/>
      <c r="B3" s="8" t="s">
        <v>10</v>
      </c>
      <c r="C3" s="8" t="s">
        <v>11</v>
      </c>
      <c r="D3" s="8" t="s">
        <v>12</v>
      </c>
      <c r="E3" s="8" t="s">
        <v>27</v>
      </c>
      <c r="F3" s="8" t="s">
        <v>30</v>
      </c>
      <c r="G3" s="9" t="s">
        <v>29</v>
      </c>
      <c r="H3" s="23">
        <v>4081000</v>
      </c>
      <c r="I3" s="23">
        <v>4081000</v>
      </c>
      <c r="J3" s="23">
        <v>2042165.12</v>
      </c>
      <c r="K3" s="23">
        <v>2038834.88</v>
      </c>
      <c r="L3" s="10">
        <v>0.50040801764273501</v>
      </c>
    </row>
    <row r="4" spans="1:12" s="1" customFormat="1" ht="16.5" customHeight="1" x14ac:dyDescent="0.25">
      <c r="A4" s="11"/>
      <c r="B4" s="8" t="s">
        <v>10</v>
      </c>
      <c r="C4" s="8" t="s">
        <v>11</v>
      </c>
      <c r="D4" s="8" t="s">
        <v>12</v>
      </c>
      <c r="E4" s="8" t="s">
        <v>31</v>
      </c>
      <c r="F4" s="8" t="s">
        <v>28</v>
      </c>
      <c r="G4" s="9" t="s">
        <v>32</v>
      </c>
      <c r="H4" s="23">
        <v>23480000</v>
      </c>
      <c r="I4" s="23">
        <v>23480000</v>
      </c>
      <c r="J4" s="23">
        <v>16231241.609999999</v>
      </c>
      <c r="K4" s="23">
        <v>7248758.3900000304</v>
      </c>
      <c r="L4" s="10">
        <v>0.69127945528109003</v>
      </c>
    </row>
    <row r="5" spans="1:12" s="1" customFormat="1" ht="16.5" customHeight="1" x14ac:dyDescent="0.25">
      <c r="A5" s="11"/>
      <c r="B5" s="8" t="s">
        <v>10</v>
      </c>
      <c r="C5" s="8" t="s">
        <v>11</v>
      </c>
      <c r="D5" s="8" t="s">
        <v>12</v>
      </c>
      <c r="E5" s="8" t="s">
        <v>31</v>
      </c>
      <c r="F5" s="8" t="s">
        <v>30</v>
      </c>
      <c r="G5" s="9" t="s">
        <v>32</v>
      </c>
      <c r="H5" s="23">
        <v>350000</v>
      </c>
      <c r="I5" s="23">
        <v>350000</v>
      </c>
      <c r="J5" s="23">
        <v>10442.84</v>
      </c>
      <c r="K5" s="23">
        <v>339557.16</v>
      </c>
      <c r="L5" s="10">
        <v>2.9836685714285702E-2</v>
      </c>
    </row>
    <row r="6" spans="1:12" s="1" customFormat="1" ht="16.5" customHeight="1" x14ac:dyDescent="0.25">
      <c r="A6" s="11"/>
      <c r="B6" s="8" t="s">
        <v>10</v>
      </c>
      <c r="C6" s="8" t="s">
        <v>11</v>
      </c>
      <c r="D6" s="8" t="s">
        <v>12</v>
      </c>
      <c r="E6" s="8" t="s">
        <v>33</v>
      </c>
      <c r="F6" s="8" t="s">
        <v>28</v>
      </c>
      <c r="G6" s="9" t="s">
        <v>34</v>
      </c>
      <c r="H6" s="23">
        <v>2910000</v>
      </c>
      <c r="I6" s="23">
        <v>2910000</v>
      </c>
      <c r="J6" s="23">
        <v>655131.05000000098</v>
      </c>
      <c r="K6" s="23">
        <v>2254868.9499999899</v>
      </c>
      <c r="L6" s="10">
        <v>0.225130945017183</v>
      </c>
    </row>
    <row r="7" spans="1:12" s="1" customFormat="1" ht="16.5" customHeight="1" x14ac:dyDescent="0.25">
      <c r="A7" s="11"/>
      <c r="B7" s="8" t="s">
        <v>10</v>
      </c>
      <c r="C7" s="8" t="s">
        <v>11</v>
      </c>
      <c r="D7" s="8" t="s">
        <v>12</v>
      </c>
      <c r="E7" s="8" t="s">
        <v>35</v>
      </c>
      <c r="F7" s="8" t="s">
        <v>36</v>
      </c>
      <c r="G7" s="9" t="s">
        <v>37</v>
      </c>
      <c r="H7" s="23">
        <v>7324000</v>
      </c>
      <c r="I7" s="23">
        <v>7324000</v>
      </c>
      <c r="J7" s="23">
        <v>7296526.7000000002</v>
      </c>
      <c r="K7" s="23">
        <v>27473.3000000053</v>
      </c>
      <c r="L7" s="10">
        <v>0.99624886673948598</v>
      </c>
    </row>
    <row r="8" spans="1:12" s="1" customFormat="1" ht="16.5" customHeight="1" x14ac:dyDescent="0.25">
      <c r="A8" s="11"/>
      <c r="B8" s="8" t="s">
        <v>10</v>
      </c>
      <c r="C8" s="8" t="s">
        <v>11</v>
      </c>
      <c r="D8" s="8" t="s">
        <v>12</v>
      </c>
      <c r="E8" s="8" t="s">
        <v>35</v>
      </c>
      <c r="F8" s="8" t="s">
        <v>38</v>
      </c>
      <c r="G8" s="9" t="s">
        <v>37</v>
      </c>
      <c r="H8" s="23">
        <v>1226000</v>
      </c>
      <c r="I8" s="23">
        <v>1226000</v>
      </c>
      <c r="J8" s="23">
        <v>1208746.78</v>
      </c>
      <c r="K8" s="23">
        <v>17253.220000000099</v>
      </c>
      <c r="L8" s="10">
        <v>0.98592722675366995</v>
      </c>
    </row>
    <row r="9" spans="1:12" s="1" customFormat="1" ht="16.5" customHeight="1" x14ac:dyDescent="0.25">
      <c r="A9" s="11"/>
      <c r="B9" s="8" t="s">
        <v>10</v>
      </c>
      <c r="C9" s="8" t="s">
        <v>11</v>
      </c>
      <c r="D9" s="8" t="s">
        <v>12</v>
      </c>
      <c r="E9" s="8" t="s">
        <v>35</v>
      </c>
      <c r="F9" s="8" t="s">
        <v>39</v>
      </c>
      <c r="G9" s="9" t="s">
        <v>37</v>
      </c>
      <c r="H9" s="23">
        <v>1717000</v>
      </c>
      <c r="I9" s="23">
        <v>1717000</v>
      </c>
      <c r="J9" s="23">
        <v>1714198.66</v>
      </c>
      <c r="K9" s="23">
        <v>2801.3399999998301</v>
      </c>
      <c r="L9" s="10">
        <v>0.99836846825859105</v>
      </c>
    </row>
    <row r="10" spans="1:12" s="1" customFormat="1" ht="16.5" customHeight="1" x14ac:dyDescent="0.25">
      <c r="A10" s="11"/>
      <c r="B10" s="8" t="s">
        <v>10</v>
      </c>
      <c r="C10" s="8" t="s">
        <v>11</v>
      </c>
      <c r="D10" s="8" t="s">
        <v>12</v>
      </c>
      <c r="E10" s="8" t="s">
        <v>35</v>
      </c>
      <c r="F10" s="8" t="s">
        <v>40</v>
      </c>
      <c r="G10" s="9" t="s">
        <v>37</v>
      </c>
      <c r="H10" s="23">
        <v>7160000</v>
      </c>
      <c r="I10" s="23">
        <v>7160000</v>
      </c>
      <c r="J10" s="23">
        <v>7141750.8600000003</v>
      </c>
      <c r="K10" s="23">
        <v>18249.139999995001</v>
      </c>
      <c r="L10" s="10">
        <v>0.99745123743016795</v>
      </c>
    </row>
    <row r="11" spans="1:12" s="1" customFormat="1" ht="16.5" customHeight="1" x14ac:dyDescent="0.25">
      <c r="A11" s="11"/>
      <c r="B11" s="8" t="s">
        <v>10</v>
      </c>
      <c r="C11" s="8" t="s">
        <v>11</v>
      </c>
      <c r="D11" s="8" t="s">
        <v>12</v>
      </c>
      <c r="E11" s="8" t="s">
        <v>35</v>
      </c>
      <c r="F11" s="8" t="s">
        <v>41</v>
      </c>
      <c r="G11" s="9" t="s">
        <v>37</v>
      </c>
      <c r="H11" s="23">
        <v>5673000</v>
      </c>
      <c r="I11" s="23">
        <v>5673000</v>
      </c>
      <c r="J11" s="23">
        <v>4624391.17</v>
      </c>
      <c r="K11" s="23">
        <v>1048608.83</v>
      </c>
      <c r="L11" s="10">
        <v>0.81515797109113297</v>
      </c>
    </row>
    <row r="12" spans="1:12" s="1" customFormat="1" ht="16.5" customHeight="1" x14ac:dyDescent="0.25">
      <c r="A12" s="11"/>
      <c r="B12" s="8" t="s">
        <v>10</v>
      </c>
      <c r="C12" s="8" t="s">
        <v>14</v>
      </c>
      <c r="D12" s="8" t="s">
        <v>15</v>
      </c>
      <c r="E12" s="8" t="s">
        <v>42</v>
      </c>
      <c r="F12" s="8" t="s">
        <v>28</v>
      </c>
      <c r="G12" s="9" t="s">
        <v>43</v>
      </c>
      <c r="H12" s="23">
        <v>203000</v>
      </c>
      <c r="I12" s="23">
        <v>203000</v>
      </c>
      <c r="J12" s="23">
        <v>203000</v>
      </c>
      <c r="K12" s="23">
        <v>0</v>
      </c>
      <c r="L12" s="10">
        <v>1</v>
      </c>
    </row>
    <row r="13" spans="1:12" s="1" customFormat="1" ht="16.5" customHeight="1" x14ac:dyDescent="0.25">
      <c r="A13" s="11"/>
      <c r="B13" s="8" t="s">
        <v>10</v>
      </c>
      <c r="C13" s="8" t="s">
        <v>14</v>
      </c>
      <c r="D13" s="8" t="s">
        <v>15</v>
      </c>
      <c r="E13" s="8" t="s">
        <v>42</v>
      </c>
      <c r="F13" s="8" t="s">
        <v>30</v>
      </c>
      <c r="G13" s="9" t="s">
        <v>43</v>
      </c>
      <c r="H13" s="23">
        <v>1282000</v>
      </c>
      <c r="I13" s="23">
        <v>1281999.99999999</v>
      </c>
      <c r="J13" s="23">
        <v>1250462.8999999999</v>
      </c>
      <c r="K13" s="23">
        <v>31537.099999994301</v>
      </c>
      <c r="L13" s="10">
        <v>0.97540007800311901</v>
      </c>
    </row>
    <row r="14" spans="1:12" s="1" customFormat="1" ht="16.5" customHeight="1" x14ac:dyDescent="0.25">
      <c r="A14" s="11"/>
      <c r="B14" s="8" t="s">
        <v>10</v>
      </c>
      <c r="C14" s="8" t="s">
        <v>14</v>
      </c>
      <c r="D14" s="8" t="s">
        <v>15</v>
      </c>
      <c r="E14" s="8" t="s">
        <v>44</v>
      </c>
      <c r="F14" s="8" t="s">
        <v>28</v>
      </c>
      <c r="G14" s="9" t="s">
        <v>45</v>
      </c>
      <c r="H14" s="23">
        <v>981000</v>
      </c>
      <c r="I14" s="23">
        <v>981000</v>
      </c>
      <c r="J14" s="23">
        <v>981000</v>
      </c>
      <c r="K14" s="23">
        <v>0</v>
      </c>
      <c r="L14" s="10">
        <v>1</v>
      </c>
    </row>
    <row r="15" spans="1:12" s="1" customFormat="1" ht="16.5" customHeight="1" x14ac:dyDescent="0.25">
      <c r="A15" s="11"/>
      <c r="B15" s="8" t="s">
        <v>10</v>
      </c>
      <c r="C15" s="8" t="s">
        <v>14</v>
      </c>
      <c r="D15" s="8" t="s">
        <v>15</v>
      </c>
      <c r="E15" s="8" t="s">
        <v>44</v>
      </c>
      <c r="F15" s="8" t="s">
        <v>30</v>
      </c>
      <c r="G15" s="9" t="s">
        <v>45</v>
      </c>
      <c r="H15" s="23">
        <v>5034000</v>
      </c>
      <c r="I15" s="23">
        <v>5034000</v>
      </c>
      <c r="J15" s="23">
        <v>3412796.97</v>
      </c>
      <c r="K15" s="23">
        <v>1621203.03</v>
      </c>
      <c r="L15" s="10">
        <v>0.67794933849821204</v>
      </c>
    </row>
    <row r="16" spans="1:12" s="1" customFormat="1" ht="16.5" customHeight="1" x14ac:dyDescent="0.25">
      <c r="A16" s="11"/>
      <c r="B16" s="8" t="s">
        <v>10</v>
      </c>
      <c r="C16" s="8" t="s">
        <v>17</v>
      </c>
      <c r="D16" s="8" t="s">
        <v>18</v>
      </c>
      <c r="E16" s="8" t="s">
        <v>46</v>
      </c>
      <c r="F16" s="8" t="s">
        <v>28</v>
      </c>
      <c r="G16" s="9" t="s">
        <v>47</v>
      </c>
      <c r="H16" s="23">
        <v>5500000</v>
      </c>
      <c r="I16" s="23">
        <v>5499999.9999999898</v>
      </c>
      <c r="J16" s="23">
        <v>2099180.15</v>
      </c>
      <c r="K16" s="23">
        <v>3400819.8499999898</v>
      </c>
      <c r="L16" s="10">
        <v>0.38166911818181798</v>
      </c>
    </row>
    <row r="17" spans="1:12" s="1" customFormat="1" ht="16.5" customHeight="1" x14ac:dyDescent="0.25">
      <c r="A17" s="11"/>
      <c r="B17" s="8" t="s">
        <v>10</v>
      </c>
      <c r="C17" s="8" t="s">
        <v>17</v>
      </c>
      <c r="D17" s="8" t="s">
        <v>18</v>
      </c>
      <c r="E17" s="8" t="s">
        <v>48</v>
      </c>
      <c r="F17" s="8" t="s">
        <v>28</v>
      </c>
      <c r="G17" s="9" t="s">
        <v>49</v>
      </c>
      <c r="H17" s="23">
        <v>1152000</v>
      </c>
      <c r="I17" s="23">
        <v>1152000</v>
      </c>
      <c r="J17" s="23">
        <v>1093887.5900000001</v>
      </c>
      <c r="K17" s="23">
        <v>58112.409999998497</v>
      </c>
      <c r="L17" s="10">
        <v>0.94955519965277801</v>
      </c>
    </row>
    <row r="18" spans="1:12" s="1" customFormat="1" ht="16.5" customHeight="1" x14ac:dyDescent="0.25">
      <c r="A18" s="11"/>
      <c r="B18" s="8" t="s">
        <v>10</v>
      </c>
      <c r="C18" s="8" t="s">
        <v>17</v>
      </c>
      <c r="D18" s="8" t="s">
        <v>18</v>
      </c>
      <c r="E18" s="8" t="s">
        <v>50</v>
      </c>
      <c r="F18" s="8" t="s">
        <v>28</v>
      </c>
      <c r="G18" s="9" t="s">
        <v>51</v>
      </c>
      <c r="H18" s="23">
        <v>1187000</v>
      </c>
      <c r="I18" s="23">
        <v>1187000</v>
      </c>
      <c r="J18" s="23">
        <v>744196.12</v>
      </c>
      <c r="K18" s="23">
        <v>442803.87999999902</v>
      </c>
      <c r="L18" s="10">
        <v>0.62695545071609105</v>
      </c>
    </row>
    <row r="19" spans="1:12" s="1" customFormat="1" ht="16.5" customHeight="1" x14ac:dyDescent="0.25">
      <c r="A19" s="11"/>
      <c r="B19" s="8" t="s">
        <v>10</v>
      </c>
      <c r="C19" s="8" t="s">
        <v>17</v>
      </c>
      <c r="D19" s="8" t="s">
        <v>18</v>
      </c>
      <c r="E19" s="8" t="s">
        <v>52</v>
      </c>
      <c r="F19" s="8" t="s">
        <v>28</v>
      </c>
      <c r="G19" s="9" t="s">
        <v>53</v>
      </c>
      <c r="H19" s="23">
        <v>9622000</v>
      </c>
      <c r="I19" s="23">
        <v>9622000.0000000391</v>
      </c>
      <c r="J19" s="23">
        <v>4881444.24</v>
      </c>
      <c r="K19" s="23">
        <v>4740555.7600000398</v>
      </c>
      <c r="L19" s="10">
        <v>0.50732116399916904</v>
      </c>
    </row>
    <row r="20" spans="1:12" s="1" customFormat="1" ht="16.5" customHeight="1" x14ac:dyDescent="0.25">
      <c r="A20" s="11"/>
      <c r="B20" s="8" t="s">
        <v>10</v>
      </c>
      <c r="C20" s="8" t="s">
        <v>17</v>
      </c>
      <c r="D20" s="8" t="s">
        <v>18</v>
      </c>
      <c r="E20" s="8" t="s">
        <v>52</v>
      </c>
      <c r="F20" s="8" t="s">
        <v>30</v>
      </c>
      <c r="G20" s="9" t="s">
        <v>53</v>
      </c>
      <c r="H20" s="23">
        <v>2791000</v>
      </c>
      <c r="I20" s="23">
        <v>2791000</v>
      </c>
      <c r="J20" s="23">
        <v>1352568.36</v>
      </c>
      <c r="K20" s="23">
        <v>1438431.64</v>
      </c>
      <c r="L20" s="10">
        <v>0.48461782873522002</v>
      </c>
    </row>
    <row r="21" spans="1:12" s="1" customFormat="1" ht="16.5" customHeight="1" x14ac:dyDescent="0.25">
      <c r="A21" s="11"/>
      <c r="B21" s="8" t="s">
        <v>10</v>
      </c>
      <c r="C21" s="8" t="s">
        <v>17</v>
      </c>
      <c r="D21" s="8" t="s">
        <v>18</v>
      </c>
      <c r="E21" s="8" t="s">
        <v>54</v>
      </c>
      <c r="F21" s="8" t="s">
        <v>28</v>
      </c>
      <c r="G21" s="9" t="s">
        <v>55</v>
      </c>
      <c r="H21" s="23">
        <v>400000</v>
      </c>
      <c r="I21" s="23">
        <v>400000</v>
      </c>
      <c r="J21" s="23">
        <v>75200.350000000006</v>
      </c>
      <c r="K21" s="23">
        <v>324799.65000000002</v>
      </c>
      <c r="L21" s="10">
        <v>0.18800087500000001</v>
      </c>
    </row>
    <row r="22" spans="1:12" s="1" customFormat="1" ht="28.75" customHeight="1" x14ac:dyDescent="0.25"/>
  </sheetData>
  <pageMargins left="0.7" right="0.7" top="0.75" bottom="0.75" header="0.3" footer="0.3"/>
  <pageSetup orientation="landscape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4d6da2b7-63b8-4dfe-8cba-af6260a3a847" xsi:nil="true"/>
    <_Version xmlns="http://schemas.microsoft.com/sharepoint/v3/fields" xsi:nil="true"/>
    <Fiscal_x0020_Year xmlns="4d6da2b7-63b8-4dfe-8cba-af6260a3a847" xsi:nil="true"/>
    <Deputy_x0020_Area xmlns="4d6da2b7-63b8-4dfe-8cba-af6260a3a847" xsi:nil="true"/>
    <TaxCatchAll xmlns="73fb875a-8af9-4255-b008-0995492d31cd"/>
    <ItemID xmlns="4d6da2b7-63b8-4dfe-8cba-af6260a3a84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DDA29071C7104191A76ED7428AD951" ma:contentTypeVersion="20" ma:contentTypeDescription="Create a new document." ma:contentTypeScope="" ma:versionID="85db7eb6abcaee8554c389b5f8003a78">
  <xsd:schema xmlns:xsd="http://www.w3.org/2001/XMLSchema" xmlns:xs="http://www.w3.org/2001/XMLSchema" xmlns:p="http://schemas.microsoft.com/office/2006/metadata/properties" xmlns:ns2="http://schemas.microsoft.com/sharepoint/v3/fields" xmlns:ns3="4d6da2b7-63b8-4dfe-8cba-af6260a3a847" xmlns:ns4="73fb875a-8af9-4255-b008-0995492d31cd" targetNamespace="http://schemas.microsoft.com/office/2006/metadata/properties" ma:root="true" ma:fieldsID="e7571b7d92cece00251e53bfd69c3f45" ns2:_="" ns3:_="" ns4:_="">
    <xsd:import namespace="http://schemas.microsoft.com/sharepoint/v3/fields"/>
    <xsd:import namespace="4d6da2b7-63b8-4dfe-8cba-af6260a3a847"/>
    <xsd:import namespace="73fb875a-8af9-4255-b008-0995492d31cd"/>
    <xsd:element name="properties">
      <xsd:complexType>
        <xsd:sequence>
          <xsd:element name="documentManagement">
            <xsd:complexType>
              <xsd:all>
                <xsd:element ref="ns2:_Version" minOccurs="0"/>
                <xsd:element ref="ns3:MediaServiceMetadata" minOccurs="0"/>
                <xsd:element ref="ns3:MediaServiceFastMetadata" minOccurs="0"/>
                <xsd:element ref="ns4:TaxCatchAll" minOccurs="0"/>
                <xsd:element ref="ns3:Fiscal_x0020_Year" minOccurs="0"/>
                <xsd:element ref="ns3:Deputy_x0020_Area" minOccurs="0"/>
                <xsd:element ref="ns3:Status" minOccurs="0"/>
                <xsd:element ref="ns3:Item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Version" ma:index="2" nillable="true" ma:displayName="Version" ma:internalName="_Vers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6da2b7-63b8-4dfe-8cba-af6260a3a8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8" nillable="true" ma:displayName="MediaServiceFastMetadata" ma:hidden="true" ma:internalName="MediaServiceFastMetadata" ma:readOnly="true">
      <xsd:simpleType>
        <xsd:restriction base="dms:Note"/>
      </xsd:simpleType>
    </xsd:element>
    <xsd:element name="Fiscal_x0020_Year" ma:index="12" nillable="true" ma:displayName="Fiscal Year" ma:internalName="Fiscal_x0020_Year">
      <xsd:simpleType>
        <xsd:restriction base="dms:Text">
          <xsd:maxLength value="4"/>
        </xsd:restriction>
      </xsd:simpleType>
    </xsd:element>
    <xsd:element name="Deputy_x0020_Area" ma:index="13" nillable="true" ma:displayName="Deputy Area" ma:internalName="Deputy_x0020_Area">
      <xsd:simpleType>
        <xsd:restriction base="dms:Text">
          <xsd:maxLength value="10"/>
        </xsd:restriction>
      </xsd:simpleType>
    </xsd:element>
    <xsd:element name="Status" ma:index="14" nillable="true" ma:displayName="Status" ma:format="Dropdown" ma:internalName="Status">
      <xsd:simpleType>
        <xsd:restriction base="dms:Text">
          <xsd:maxLength value="255"/>
        </xsd:restriction>
      </xsd:simpleType>
    </xsd:element>
    <xsd:element name="ItemID" ma:index="15" nillable="true" ma:displayName="Item ID" ma:description="Unique ID from the associated reporting directive" ma:format="Dropdown" ma:internalName="Ite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fb875a-8af9-4255-b008-0995492d31cd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8ef57023-4042-4633-8008-083baa52cbb0}" ma:internalName="TaxCatchAll" ma:showField="CatchAllData" ma:web="84c39b67-90c6-4147-97e5-c82f4be0c0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4CB313E-8532-43DB-889E-5EA3F89B66EF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73fb875a-8af9-4255-b008-0995492d31cd"/>
    <ds:schemaRef ds:uri="http://purl.org/dc/terms/"/>
    <ds:schemaRef ds:uri="4d6da2b7-63b8-4dfe-8cba-af6260a3a847"/>
    <ds:schemaRef ds:uri="http://schemas.microsoft.com/office/2006/documentManagement/types"/>
    <ds:schemaRef ds:uri="http://schemas.openxmlformats.org/package/2006/metadata/core-properties"/>
    <ds:schemaRef ds:uri="http://schemas.microsoft.com/sharepoint/v3/field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49B50D2-B41C-449C-847A-D9A1CE9704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4d6da2b7-63b8-4dfe-8cba-af6260a3a847"/>
    <ds:schemaRef ds:uri="73fb875a-8af9-4255-b008-0995492d31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546729E-3F78-4819-8FFA-1AF0D1B416A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Fund Summary</vt:lpstr>
      <vt:lpstr>Regional Snapshot</vt:lpstr>
      <vt:lpstr>Region BLI Summary2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Conerly, Zena -FS</cp:lastModifiedBy>
  <cp:lastPrinted>2020-11-03T14:20:06Z</cp:lastPrinted>
  <dcterms:created xsi:type="dcterms:W3CDTF">2020-06-01T19:45:01Z</dcterms:created>
  <dcterms:modified xsi:type="dcterms:W3CDTF">2021-05-14T15:43:17Z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0x0101003EDDA29071C7104191A76ED7428AD951</vt:lpwstr>
  </property>
</Properties>
</file>