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conerly\Desktop\Ecmm\congressional Directives\2021\8718631\"/>
    </mc:Choice>
  </mc:AlternateContent>
  <bookViews>
    <workbookView xWindow="3150" yWindow="350" windowWidth="28800" windowHeight="19280"/>
  </bookViews>
  <sheets>
    <sheet name="Fund Summary" sheetId="1" r:id="rId1"/>
    <sheet name="Regional Snapshot" sheetId="7" r:id="rId2"/>
    <sheet name="Region BLI Summary (2)" sheetId="6" state="hidden" r:id="rId3"/>
  </sheets>
  <calcPr calcId="191029"/>
  <pivotCaches>
    <pivotCache cacheId="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F10" i="1"/>
  <c r="D10" i="1"/>
  <c r="H9" i="1"/>
  <c r="G9" i="1"/>
  <c r="H8" i="1"/>
  <c r="G8" i="1"/>
  <c r="H7" i="1"/>
  <c r="G7" i="1"/>
  <c r="H10" i="1" l="1"/>
  <c r="G10" i="1" l="1"/>
</calcChain>
</file>

<file path=xl/sharedStrings.xml><?xml version="1.0" encoding="utf-8"?>
<sst xmlns="http://schemas.openxmlformats.org/spreadsheetml/2006/main" count="174" uniqueCount="69">
  <si>
    <t>Budget Year</t>
  </si>
  <si>
    <t>Public Law</t>
  </si>
  <si>
    <t>Treasury Account Symbol</t>
  </si>
  <si>
    <t>Fund</t>
  </si>
  <si>
    <t>Fund Description</t>
  </si>
  <si>
    <t>Appropriation Amount</t>
  </si>
  <si>
    <t>Obligated/ Expended</t>
  </si>
  <si>
    <t>Unobligated Balance</t>
  </si>
  <si>
    <t>Percent Spent</t>
  </si>
  <si>
    <t>2018</t>
  </si>
  <si>
    <t>PL 115-123</t>
  </si>
  <si>
    <t>12X1103</t>
  </si>
  <si>
    <t>FS0000CMDS</t>
  </si>
  <si>
    <t>FS CIM Disaster Supplemental</t>
  </si>
  <si>
    <t>12X1105</t>
  </si>
  <si>
    <t>FS0000SPDS</t>
  </si>
  <si>
    <t>FS SPF Disaster Supplemental</t>
  </si>
  <si>
    <t>12X1106</t>
  </si>
  <si>
    <t>FS0000NFDS</t>
  </si>
  <si>
    <t>FS NFS Disaster Supplemental</t>
  </si>
  <si>
    <t>Grand Total</t>
  </si>
  <si>
    <t>Forest Service Disaster Funding</t>
  </si>
  <si>
    <t>Cumulative Spending Status by Fund</t>
  </si>
  <si>
    <t>Report Run Date: Dec 02, 2020</t>
  </si>
  <si>
    <t>BLI</t>
  </si>
  <si>
    <t>Region</t>
  </si>
  <si>
    <t>BLI Description</t>
  </si>
  <si>
    <t>FY 2018 Appropriation Amount</t>
  </si>
  <si>
    <t>FS0101CMFA</t>
  </si>
  <si>
    <t>08</t>
  </si>
  <si>
    <t>FS Facil Disaster Suppl</t>
  </si>
  <si>
    <t>12</t>
  </si>
  <si>
    <t>FS0102CMRO</t>
  </si>
  <si>
    <t>FS Roads Disaster Sppl</t>
  </si>
  <si>
    <t>FS0103CMTR</t>
  </si>
  <si>
    <t>FS Trails Disaster Suppl</t>
  </si>
  <si>
    <t>FS0126CMFD</t>
  </si>
  <si>
    <t>01</t>
  </si>
  <si>
    <t>FS Fire Dmge Disastr Supp</t>
  </si>
  <si>
    <t>03</t>
  </si>
  <si>
    <t>04</t>
  </si>
  <si>
    <t>05</t>
  </si>
  <si>
    <t>06</t>
  </si>
  <si>
    <t>FS0106SPFC</t>
  </si>
  <si>
    <t>FS Frst Hlth Coop Dis Sup</t>
  </si>
  <si>
    <t>FS0111SPSD</t>
  </si>
  <si>
    <t>FS Stwrdship Disaster Sup</t>
  </si>
  <si>
    <t>FS0116NFLO</t>
  </si>
  <si>
    <t>FS Landownership DisSup</t>
  </si>
  <si>
    <t>FS0120NFRH</t>
  </si>
  <si>
    <t>FS Rec Hth Wldrns DisSup</t>
  </si>
  <si>
    <t>FS0121NFHM</t>
  </si>
  <si>
    <t>FS Wldlf &amp; Fsh Hab DisSup</t>
  </si>
  <si>
    <t>FS0122NFWM</t>
  </si>
  <si>
    <t>FS Veg &amp; Wtrshed DisSup</t>
  </si>
  <si>
    <t>FS0130NFFP</t>
  </si>
  <si>
    <t>FS Forest Products DisSup</t>
  </si>
  <si>
    <t xml:space="preserve">Forest Service Disaster Funding </t>
  </si>
  <si>
    <t>Cumulative Spending Status by Account and BLI</t>
  </si>
  <si>
    <t>Report Run Date: Dec 02, 2020   |   Page 1 of 1</t>
  </si>
  <si>
    <t>Allotted Amount</t>
  </si>
  <si>
    <t>Data Through November 30, 2020</t>
  </si>
  <si>
    <t>Apportionment Amount</t>
  </si>
  <si>
    <t xml:space="preserve"> Balance</t>
  </si>
  <si>
    <t xml:space="preserve">FY 2018 Disaster Funding (Public Law 115-123) </t>
  </si>
  <si>
    <t>Regional Snapshot as of November 30, 2020</t>
  </si>
  <si>
    <t>Percent      Spent</t>
  </si>
  <si>
    <t xml:space="preserve">Obligated/ Expended </t>
  </si>
  <si>
    <t>Sum of            %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</si>
</sst>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164" formatCode="\$#,##0;&quot;($&quot;#,##0\);\$0"/>
    <numFmt numFmtId="165" formatCode="#,##0.0%;\-#,##0.0%;0\%"/>
    <numFmt numFmtId="166" formatCode="0.0%"/>
  </numFmts>
  <fonts count="8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FFFFFF"/>
      <name val="Arial"/>
    </font>
    <font>
      <b/>
      <sz val="9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10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CCCCCC"/>
        <bgColor rgb="FFFFFFFF"/>
      </patternFill>
    </fill>
  </fills>
  <borders count="7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double">
        <color rgb="FF000000"/>
      </bottom>
      <diagonal/>
    </border>
    <border>
      <left style="thin">
        <color rgb="FFEBEBEB"/>
      </left>
      <right/>
      <top style="thin">
        <color rgb="FFCAC9D9"/>
      </top>
      <bottom style="double">
        <color rgb="FF000000"/>
      </bottom>
      <diagonal/>
    </border>
    <border>
      <left/>
      <right/>
      <top style="thin">
        <color rgb="FFCAC9D9"/>
      </top>
      <bottom style="double">
        <color rgb="FF000000"/>
      </bottom>
      <diagonal/>
    </border>
    <border>
      <left/>
      <right style="thin">
        <color rgb="FFEBEBEB"/>
      </right>
      <top style="thin">
        <color rgb="FFCAC9D9"/>
      </top>
      <bottom style="double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right" wrapText="1"/>
    </xf>
    <xf numFmtId="49" fontId="1" fillId="4" borderId="2" xfId="0" applyNumberFormat="1" applyFont="1" applyFill="1" applyBorder="1" applyAlignment="1">
      <alignment horizontal="left" vertical="center"/>
    </xf>
    <xf numFmtId="49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5" fontId="1" fillId="4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/>
    </xf>
    <xf numFmtId="164" fontId="3" fillId="5" borderId="3" xfId="0" applyNumberFormat="1" applyFont="1" applyFill="1" applyBorder="1" applyAlignment="1">
      <alignment horizontal="right" vertical="center"/>
    </xf>
    <xf numFmtId="165" fontId="3" fillId="5" borderId="3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42" fontId="0" fillId="0" borderId="0" xfId="0" applyNumberFormat="1"/>
    <xf numFmtId="166" fontId="0" fillId="0" borderId="0" xfId="0" applyNumberFormat="1"/>
    <xf numFmtId="49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pivotButton="1" applyAlignment="1">
      <alignment horizontal="center" wrapText="1"/>
    </xf>
    <xf numFmtId="42" fontId="0" fillId="0" borderId="0" xfId="0" applyNumberFormat="1" applyAlignment="1">
      <alignment horizontal="center" wrapText="1"/>
    </xf>
    <xf numFmtId="166" fontId="0" fillId="0" borderId="0" xfId="0" applyNumberFormat="1" applyAlignment="1">
      <alignment horizontal="center" wrapText="1"/>
    </xf>
    <xf numFmtId="42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49" fontId="7" fillId="2" borderId="0" xfId="0" applyNumberFormat="1" applyFont="1" applyFill="1" applyAlignment="1">
      <alignment vertical="center"/>
    </xf>
    <xf numFmtId="49" fontId="3" fillId="5" borderId="4" xfId="0" applyNumberFormat="1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9">
    <dxf>
      <alignment horizontal="right"/>
    </dxf>
    <dxf>
      <alignment horizontal="center"/>
    </dxf>
    <dxf>
      <alignment horizontal="center"/>
    </dxf>
    <dxf>
      <alignment wrapText="1"/>
    </dxf>
    <dxf>
      <alignment wrapText="1"/>
    </dxf>
    <dxf>
      <numFmt numFmtId="166" formatCode="0.0%"/>
    </dxf>
    <dxf>
      <numFmt numFmtId="166" formatCode="0.0%"/>
    </dxf>
    <dxf>
      <numFmt numFmtId="32" formatCode="_(&quot;$&quot;* #,##0_);_(&quot;$&quot;* \(#,##0\);_(&quot;$&quot;* &quot;-&quot;_);_(@_)"/>
    </dxf>
    <dxf>
      <numFmt numFmtId="32" formatCode="_(&quot;$&quot;* #,##0_);_(&quot;$&quot;* \(#,##0\);_(&quot;$&quot;* &quot;-&quot;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28575</xdr:rowOff>
    </xdr:from>
    <xdr:to>
      <xdr:col>0</xdr:col>
      <xdr:colOff>754380</xdr:colOff>
      <xdr:row>3</xdr:row>
      <xdr:rowOff>97155</xdr:rowOff>
    </xdr:to>
    <xdr:pic>
      <xdr:nvPicPr>
        <xdr:cNvPr id="2" name="Picture 1" descr="Inserted picture RelID: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8575"/>
          <a:ext cx="640080" cy="6400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19050</xdr:rowOff>
    </xdr:from>
    <xdr:to>
      <xdr:col>0</xdr:col>
      <xdr:colOff>735330</xdr:colOff>
      <xdr:row>3</xdr:row>
      <xdr:rowOff>87630</xdr:rowOff>
    </xdr:to>
    <xdr:pic>
      <xdr:nvPicPr>
        <xdr:cNvPr id="3" name="Picture 2" descr="Inserted picture RelID:1">
          <a:extLst>
            <a:ext uri="{FF2B5EF4-FFF2-40B4-BE49-F238E27FC236}">
              <a16:creationId xmlns:a16="http://schemas.microsoft.com/office/drawing/2014/main" xmlns="" id="{D5E25E2B-4EF2-4A50-A598-587153B8FD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9050"/>
          <a:ext cx="640080" cy="6400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4</xdr:row>
      <xdr:rowOff>0</xdr:rowOff>
    </xdr:to>
    <xdr:pic>
      <xdr:nvPicPr>
        <xdr:cNvPr id="2" name="Picture 2" descr="Inserted picture RelID:1">
          <a:extLst>
            <a:ext uri="{FF2B5EF4-FFF2-40B4-BE49-F238E27FC236}">
              <a16:creationId xmlns:a16="http://schemas.microsoft.com/office/drawing/2014/main" xmlns="" id="{4B3EF753-7519-4175-ADFA-DC7447EC4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8175" cy="10858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ittone, Marlena - FS" refreshedDate="44167.293825694447" createdVersion="6" refreshedVersion="6" minRefreshableVersion="3" recordCount="20">
  <cacheSource type="worksheet">
    <worksheetSource ref="A7:L27" sheet="Region BLI Summary (2)"/>
  </cacheSource>
  <cacheFields count="13">
    <cacheField name="Budget Year" numFmtId="0">
      <sharedItems containsBlank="1"/>
    </cacheField>
    <cacheField name="Public Law" numFmtId="49">
      <sharedItems count="1">
        <s v="PL 115-123"/>
      </sharedItems>
    </cacheField>
    <cacheField name="Treasury Account Symbol" numFmtId="49">
      <sharedItems/>
    </cacheField>
    <cacheField name="Fund" numFmtId="49">
      <sharedItems/>
    </cacheField>
    <cacheField name="BLI" numFmtId="49">
      <sharedItems count="11">
        <s v="FS0101CMFA"/>
        <s v="FS0102CMRO"/>
        <s v="FS0103CMTR"/>
        <s v="FS0126CMFD"/>
        <s v="FS0106SPFC"/>
        <s v="FS0111SPSD"/>
        <s v="FS0116NFLO"/>
        <s v="FS0120NFRH"/>
        <s v="FS0121NFHM"/>
        <s v="FS0122NFWM"/>
        <s v="FS0130NFFP"/>
      </sharedItems>
    </cacheField>
    <cacheField name="Region" numFmtId="49">
      <sharedItems count="7">
        <s v="08"/>
        <s v="12"/>
        <s v="01"/>
        <s v="03"/>
        <s v="04"/>
        <s v="05"/>
        <s v="06"/>
      </sharedItems>
    </cacheField>
    <cacheField name="BLI Description" numFmtId="49">
      <sharedItems/>
    </cacheField>
    <cacheField name="FY 2018 Appropriation Amount" numFmtId="164">
      <sharedItems containsSemiMixedTypes="0" containsString="0" containsNumber="1" containsInteger="1" minValue="203000" maxValue="37679000"/>
    </cacheField>
    <cacheField name="Allotted Amount" numFmtId="164">
      <sharedItems containsSemiMixedTypes="0" containsString="0" containsNumber="1" minValue="203000" maxValue="37679000.000000097"/>
    </cacheField>
    <cacheField name="Obligated/ Expended" numFmtId="164">
      <sharedItems containsSemiMixedTypes="0" containsString="0" containsNumber="1" minValue="10442.84" maxValue="26825344.09"/>
    </cacheField>
    <cacheField name="Unobligated Balance" numFmtId="164">
      <sharedItems containsSemiMixedTypes="0" containsString="0" containsNumber="1" minValue="0" maxValue="10853655.910000101"/>
    </cacheField>
    <cacheField name="Percent Spent" numFmtId="165">
      <sharedItems containsSemiMixedTypes="0" containsString="0" containsNumber="1" minValue="2.9836685714285702E-2" maxValue="1"/>
    </cacheField>
    <cacheField name="% Spent" numFmtId="0" formula="'Obligated/ Expended'/'FY 2018 Appropriation Amount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s v="2018"/>
    <x v="0"/>
    <s v="12X1103"/>
    <s v="FS0000CMDS"/>
    <x v="0"/>
    <x v="0"/>
    <s v="FS Facil Disaster Suppl"/>
    <n v="37679000"/>
    <n v="37679000.000000097"/>
    <n v="26825344.09"/>
    <n v="10853655.910000101"/>
    <n v="0.71194416226545298"/>
  </r>
  <r>
    <m/>
    <x v="0"/>
    <s v="12X1103"/>
    <s v="FS0000CMDS"/>
    <x v="0"/>
    <x v="1"/>
    <s v="FS Facil Disaster Suppl"/>
    <n v="4081000"/>
    <n v="4081000"/>
    <n v="2042165.12"/>
    <n v="2038834.88"/>
    <n v="0.50040801764273501"/>
  </r>
  <r>
    <m/>
    <x v="0"/>
    <s v="12X1103"/>
    <s v="FS0000CMDS"/>
    <x v="1"/>
    <x v="0"/>
    <s v="FS Roads Disaster Sppl"/>
    <n v="23480000"/>
    <n v="23480000.000000101"/>
    <n v="16411592.050000001"/>
    <n v="7068407.9500001501"/>
    <n v="0.69896047913117498"/>
  </r>
  <r>
    <m/>
    <x v="0"/>
    <s v="12X1103"/>
    <s v="FS0000CMDS"/>
    <x v="1"/>
    <x v="1"/>
    <s v="FS Roads Disaster Sppl"/>
    <n v="350000"/>
    <n v="350000"/>
    <n v="10442.84"/>
    <n v="339557.16"/>
    <n v="2.9836685714285702E-2"/>
  </r>
  <r>
    <m/>
    <x v="0"/>
    <s v="12X1103"/>
    <s v="FS0000CMDS"/>
    <x v="2"/>
    <x v="0"/>
    <s v="FS Trails Disaster Suppl"/>
    <n v="2910000"/>
    <n v="2910000"/>
    <n v="667171.71000000101"/>
    <n v="2242828.29"/>
    <n v="0.22926862886598001"/>
  </r>
  <r>
    <m/>
    <x v="0"/>
    <s v="12X1103"/>
    <s v="FS0000CMDS"/>
    <x v="3"/>
    <x v="2"/>
    <s v="FS Fire Dmge Disastr Supp"/>
    <n v="7324000"/>
    <n v="7323999.9999999898"/>
    <n v="7296503.7000000002"/>
    <n v="27496.299999993302"/>
    <n v="0.99624572637902797"/>
  </r>
  <r>
    <m/>
    <x v="0"/>
    <s v="12X1103"/>
    <s v="FS0000CMDS"/>
    <x v="3"/>
    <x v="3"/>
    <s v="FS Fire Dmge Disastr Supp"/>
    <n v="1226000"/>
    <n v="1226000"/>
    <n v="1208746.78"/>
    <n v="17253.219999998499"/>
    <n v="0.98592722675366995"/>
  </r>
  <r>
    <m/>
    <x v="0"/>
    <s v="12X1103"/>
    <s v="FS0000CMDS"/>
    <x v="3"/>
    <x v="4"/>
    <s v="FS Fire Dmge Disastr Supp"/>
    <n v="1717000"/>
    <n v="1717000"/>
    <n v="1714198.66"/>
    <n v="2801.33999999858"/>
    <n v="0.99836846825859105"/>
  </r>
  <r>
    <m/>
    <x v="0"/>
    <s v="12X1103"/>
    <s v="FS0000CMDS"/>
    <x v="3"/>
    <x v="5"/>
    <s v="FS Fire Dmge Disastr Supp"/>
    <n v="7160000"/>
    <n v="7159999.9999999898"/>
    <n v="7141750.8600000003"/>
    <n v="18249.139999986601"/>
    <n v="0.99745123743016795"/>
  </r>
  <r>
    <m/>
    <x v="0"/>
    <s v="12X1103"/>
    <s v="FS0000CMDS"/>
    <x v="3"/>
    <x v="6"/>
    <s v="FS Fire Dmge Disastr Supp"/>
    <n v="5673000"/>
    <n v="5672999.9999999898"/>
    <n v="4644152.62"/>
    <n v="1028847.37999999"/>
    <n v="0.81864139256125401"/>
  </r>
  <r>
    <m/>
    <x v="0"/>
    <s v="12X1105"/>
    <s v="FS0000SPDS"/>
    <x v="4"/>
    <x v="0"/>
    <s v="FS Frst Hlth Coop Dis Sup"/>
    <n v="203000"/>
    <n v="203000"/>
    <n v="203000"/>
    <n v="0"/>
    <n v="1"/>
  </r>
  <r>
    <m/>
    <x v="0"/>
    <s v="12X1105"/>
    <s v="FS0000SPDS"/>
    <x v="4"/>
    <x v="1"/>
    <s v="FS Frst Hlth Coop Dis Sup"/>
    <n v="1282000"/>
    <n v="1282000"/>
    <n v="1250462.8999999999"/>
    <n v="31537.099999998602"/>
    <n v="0.97540007800312001"/>
  </r>
  <r>
    <m/>
    <x v="0"/>
    <s v="12X1105"/>
    <s v="FS0000SPDS"/>
    <x v="5"/>
    <x v="0"/>
    <s v="FS Stwrdship Disaster Sup"/>
    <n v="981000"/>
    <n v="981000"/>
    <n v="981000"/>
    <n v="0"/>
    <n v="1"/>
  </r>
  <r>
    <m/>
    <x v="0"/>
    <s v="12X1105"/>
    <s v="FS0000SPDS"/>
    <x v="5"/>
    <x v="1"/>
    <s v="FS Stwrdship Disaster Sup"/>
    <n v="5034000"/>
    <n v="5034000.0000000102"/>
    <n v="3412796.97"/>
    <n v="1621203.03000001"/>
    <n v="0.67794933849821204"/>
  </r>
  <r>
    <m/>
    <x v="0"/>
    <s v="12X1106"/>
    <s v="FS0000NFDS"/>
    <x v="6"/>
    <x v="0"/>
    <s v="FS Landownership DisSup"/>
    <n v="5500000"/>
    <n v="5499999.9999999898"/>
    <n v="2123749.4300000002"/>
    <n v="3376250.5699999901"/>
    <n v="0.38613626000000001"/>
  </r>
  <r>
    <m/>
    <x v="0"/>
    <s v="12X1106"/>
    <s v="FS0000NFDS"/>
    <x v="7"/>
    <x v="0"/>
    <s v="FS Rec Hth Wldrns DisSup"/>
    <n v="1152000"/>
    <n v="1152000"/>
    <n v="1149177.1200000001"/>
    <n v="2822.8799999993398"/>
    <n v="0.99754958333333399"/>
  </r>
  <r>
    <m/>
    <x v="0"/>
    <s v="12X1106"/>
    <s v="FS0000NFDS"/>
    <x v="8"/>
    <x v="0"/>
    <s v="FS Wldlf &amp; Fsh Hab DisSup"/>
    <n v="1187000"/>
    <n v="1187000"/>
    <n v="744196.12"/>
    <n v="442803.87999999902"/>
    <n v="0.62695545071609105"/>
  </r>
  <r>
    <m/>
    <x v="0"/>
    <s v="12X1106"/>
    <s v="FS0000NFDS"/>
    <x v="9"/>
    <x v="0"/>
    <s v="FS Veg &amp; Wtrshed DisSup"/>
    <n v="9622000"/>
    <n v="9622000"/>
    <n v="5355278.47"/>
    <n v="4266721.52999999"/>
    <n v="0.55656604344211202"/>
  </r>
  <r>
    <m/>
    <x v="0"/>
    <s v="12X1106"/>
    <s v="FS0000NFDS"/>
    <x v="9"/>
    <x v="1"/>
    <s v="FS Veg &amp; Wtrshed DisSup"/>
    <n v="2791000"/>
    <n v="2791000"/>
    <n v="1352568.36"/>
    <n v="1438431.64"/>
    <n v="0.48461782873522102"/>
  </r>
  <r>
    <m/>
    <x v="0"/>
    <s v="12X1106"/>
    <s v="FS0000NFDS"/>
    <x v="10"/>
    <x v="0"/>
    <s v="FS Forest Products DisSup"/>
    <n v="400000"/>
    <n v="400000"/>
    <n v="75200.350000000006"/>
    <n v="324799.65000000002"/>
    <n v="0.188000875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outline="1" outlineData="1" compactData="0" multipleFieldFilters="0" rowHeaderCaption="Region">
  <location ref="A5:E13" firstHeaderRow="0" firstDataRow="1" firstDataCol="1"/>
  <pivotFields count="13">
    <pivotField compact="0" showAll="0"/>
    <pivotField compact="0" showAll="0">
      <items count="2">
        <item x="0"/>
        <item t="default"/>
      </items>
    </pivotField>
    <pivotField compact="0" showAll="0"/>
    <pivotField compact="0" showAll="0"/>
    <pivotField compact="0" showAll="0"/>
    <pivotField axis="axisRow" compact="0" showAll="0">
      <items count="8">
        <item x="2"/>
        <item x="3"/>
        <item x="4"/>
        <item x="5"/>
        <item x="6"/>
        <item x="0"/>
        <item x="1"/>
        <item t="default"/>
      </items>
    </pivotField>
    <pivotField compact="0" showAll="0"/>
    <pivotField dataField="1" compact="0" numFmtId="164" showAll="0"/>
    <pivotField compact="0" numFmtId="164" showAll="0"/>
    <pivotField dataField="1" compact="0" numFmtId="164" showAll="0"/>
    <pivotField dataField="1" compact="0" numFmtId="164" showAll="0"/>
    <pivotField compact="0" numFmtId="165" showAll="0"/>
    <pivotField dataField="1" compact="0" dragToRow="0" dragToCol="0" dragToPage="0" showAll="0" defaultSubtotal="0"/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pportionment Amount" fld="7" baseField="0" baseItem="0"/>
    <dataField name="Obligated/ Expended " fld="9" baseField="0" baseItem="0"/>
    <dataField name=" Balance" fld="10" baseField="0" baseItem="0"/>
    <dataField name="Sum of            % Spent" fld="12" baseField="0" baseItem="0" numFmtId="166"/>
  </dataFields>
  <formats count="9">
    <format dxfId="8">
      <pivotArea outline="0" collapsedLevelsAreSubtotals="1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4">
      <pivotArea field="5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field="5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showGridLines="0" tabSelected="1" workbookViewId="0">
      <selection activeCell="B1" sqref="B1:H1"/>
    </sheetView>
  </sheetViews>
  <sheetFormatPr defaultRowHeight="12.5" x14ac:dyDescent="0.25"/>
  <cols>
    <col min="1" max="2" width="12.7265625" customWidth="1"/>
    <col min="3" max="3" width="25.7265625" customWidth="1"/>
    <col min="4" max="8" width="12.7265625" customWidth="1"/>
    <col min="9" max="9" width="16.453125" customWidth="1"/>
    <col min="10" max="10" width="13" customWidth="1"/>
    <col min="11" max="11" width="4.7265625" customWidth="1"/>
  </cols>
  <sheetData>
    <row r="1" spans="1:8" s="1" customFormat="1" ht="15" customHeight="1" x14ac:dyDescent="0.25">
      <c r="A1" s="30"/>
      <c r="B1" s="32" t="s">
        <v>21</v>
      </c>
      <c r="C1" s="32"/>
      <c r="D1" s="32"/>
      <c r="E1" s="32"/>
      <c r="F1" s="32"/>
      <c r="G1" s="32"/>
      <c r="H1" s="32"/>
    </row>
    <row r="2" spans="1:8" s="1" customFormat="1" ht="15" customHeight="1" x14ac:dyDescent="0.25">
      <c r="A2" s="30"/>
      <c r="B2" s="32" t="s">
        <v>22</v>
      </c>
      <c r="C2" s="32"/>
      <c r="D2" s="32"/>
      <c r="E2" s="32"/>
      <c r="F2" s="32"/>
      <c r="G2" s="32"/>
      <c r="H2" s="32"/>
    </row>
    <row r="3" spans="1:8" s="1" customFormat="1" ht="15" customHeight="1" x14ac:dyDescent="0.25">
      <c r="A3" s="30"/>
      <c r="B3" s="32" t="s">
        <v>61</v>
      </c>
      <c r="C3" s="32"/>
      <c r="D3" s="32"/>
      <c r="E3" s="32"/>
      <c r="F3" s="32"/>
      <c r="G3" s="32"/>
      <c r="H3" s="32"/>
    </row>
    <row r="4" spans="1:8" s="1" customFormat="1" ht="15" customHeight="1" x14ac:dyDescent="0.25">
      <c r="A4" s="30"/>
    </row>
    <row r="5" spans="1:8" s="1" customFormat="1" ht="15" customHeight="1" x14ac:dyDescent="0.25">
      <c r="A5" s="31" t="s">
        <v>23</v>
      </c>
      <c r="B5" s="31"/>
      <c r="C5" s="31"/>
    </row>
    <row r="6" spans="1:8" s="1" customFormat="1" ht="45" customHeight="1" x14ac:dyDescent="0.25">
      <c r="A6" s="18" t="s">
        <v>2</v>
      </c>
      <c r="B6" s="19" t="s">
        <v>3</v>
      </c>
      <c r="C6" s="19" t="s">
        <v>4</v>
      </c>
      <c r="D6" s="18" t="s">
        <v>5</v>
      </c>
      <c r="E6" s="18" t="s">
        <v>60</v>
      </c>
      <c r="F6" s="18" t="s">
        <v>6</v>
      </c>
      <c r="G6" s="18" t="s">
        <v>7</v>
      </c>
      <c r="H6" s="18" t="s">
        <v>66</v>
      </c>
    </row>
    <row r="7" spans="1:8" s="1" customFormat="1" ht="15" customHeight="1" x14ac:dyDescent="0.25">
      <c r="A7" s="5" t="s">
        <v>11</v>
      </c>
      <c r="B7" s="6" t="s">
        <v>12</v>
      </c>
      <c r="C7" s="5" t="s">
        <v>13</v>
      </c>
      <c r="D7" s="7">
        <v>91600000</v>
      </c>
      <c r="E7" s="7">
        <v>91599999.999999896</v>
      </c>
      <c r="F7" s="7">
        <v>67962068.429999903</v>
      </c>
      <c r="G7" s="7">
        <f>E7-F7</f>
        <v>23637931.569999993</v>
      </c>
      <c r="H7" s="8">
        <f>F7/E7</f>
        <v>0.74194397849344962</v>
      </c>
    </row>
    <row r="8" spans="1:8" s="1" customFormat="1" ht="15" customHeight="1" x14ac:dyDescent="0.25">
      <c r="A8" s="9" t="s">
        <v>14</v>
      </c>
      <c r="B8" s="10" t="s">
        <v>15</v>
      </c>
      <c r="C8" s="9" t="s">
        <v>16</v>
      </c>
      <c r="D8" s="11">
        <v>7500000</v>
      </c>
      <c r="E8" s="11">
        <v>7500000.0000000102</v>
      </c>
      <c r="F8" s="11">
        <v>5847259.8700000001</v>
      </c>
      <c r="G8" s="11">
        <f t="shared" ref="G8:G10" si="0">E8-F8</f>
        <v>1652740.1300000101</v>
      </c>
      <c r="H8" s="12">
        <f t="shared" ref="H8:H10" si="1">F8/E8</f>
        <v>0.77963464933333226</v>
      </c>
    </row>
    <row r="9" spans="1:8" s="1" customFormat="1" ht="15" customHeight="1" x14ac:dyDescent="0.25">
      <c r="A9" s="5" t="s">
        <v>17</v>
      </c>
      <c r="B9" s="6" t="s">
        <v>18</v>
      </c>
      <c r="C9" s="5" t="s">
        <v>19</v>
      </c>
      <c r="D9" s="7">
        <v>20652000</v>
      </c>
      <c r="E9" s="7">
        <v>20652000</v>
      </c>
      <c r="F9" s="7">
        <v>10800169.85</v>
      </c>
      <c r="G9" s="7">
        <f t="shared" si="0"/>
        <v>9851830.1500000004</v>
      </c>
      <c r="H9" s="8">
        <f t="shared" si="1"/>
        <v>0.52295999661049775</v>
      </c>
    </row>
    <row r="10" spans="1:8" s="1" customFormat="1" ht="15" customHeight="1" thickBot="1" x14ac:dyDescent="0.3">
      <c r="A10" s="27" t="s">
        <v>20</v>
      </c>
      <c r="B10" s="28"/>
      <c r="C10" s="29"/>
      <c r="D10" s="13">
        <f>SUM(D7:D9)</f>
        <v>119752000</v>
      </c>
      <c r="E10" s="13">
        <f t="shared" ref="E10:F10" si="2">SUM(E7:E9)</f>
        <v>119751999.99999991</v>
      </c>
      <c r="F10" s="13">
        <f t="shared" si="2"/>
        <v>84609498.149999902</v>
      </c>
      <c r="G10" s="13">
        <f t="shared" si="0"/>
        <v>35142501.850000009</v>
      </c>
      <c r="H10" s="14">
        <f t="shared" si="1"/>
        <v>0.70653933253724333</v>
      </c>
    </row>
    <row r="11" spans="1:8" s="1" customFormat="1" ht="28.75" customHeight="1" thickTop="1" x14ac:dyDescent="0.25"/>
  </sheetData>
  <mergeCells count="6">
    <mergeCell ref="A10:C10"/>
    <mergeCell ref="A1:A4"/>
    <mergeCell ref="A5:C5"/>
    <mergeCell ref="B3:H3"/>
    <mergeCell ref="B2:H2"/>
    <mergeCell ref="B1:H1"/>
  </mergeCells>
  <pageMargins left="0" right="0" top="0.75" bottom="0.75" header="0.3" footer="0.3"/>
  <pageSetup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>
      <selection activeCell="B1" sqref="B1:E1"/>
    </sheetView>
  </sheetViews>
  <sheetFormatPr defaultRowHeight="12.5" x14ac:dyDescent="0.25"/>
  <cols>
    <col min="1" max="1" width="11.7265625" bestFit="1" customWidth="1"/>
    <col min="2" max="4" width="14.7265625" style="16" customWidth="1"/>
    <col min="5" max="5" width="14.7265625" style="17" customWidth="1"/>
    <col min="6" max="6" width="14.7265625" bestFit="1" customWidth="1"/>
  </cols>
  <sheetData>
    <row r="1" spans="1:6" ht="15" customHeight="1" x14ac:dyDescent="0.25">
      <c r="B1" s="33" t="s">
        <v>64</v>
      </c>
      <c r="C1" s="33"/>
      <c r="D1" s="33"/>
      <c r="E1" s="33"/>
      <c r="F1" s="26"/>
    </row>
    <row r="2" spans="1:6" ht="15" customHeight="1" x14ac:dyDescent="0.25">
      <c r="B2" s="33" t="s">
        <v>65</v>
      </c>
      <c r="C2" s="33"/>
      <c r="D2" s="33"/>
      <c r="E2" s="33"/>
      <c r="F2" s="26"/>
    </row>
    <row r="3" spans="1:6" ht="15" customHeight="1" x14ac:dyDescent="0.25"/>
    <row r="4" spans="1:6" ht="15" customHeight="1" x14ac:dyDescent="0.25"/>
    <row r="5" spans="1:6" s="20" customFormat="1" ht="30" customHeight="1" x14ac:dyDescent="0.25">
      <c r="A5" s="21" t="s">
        <v>25</v>
      </c>
      <c r="B5" s="22" t="s">
        <v>62</v>
      </c>
      <c r="C5" s="22" t="s">
        <v>67</v>
      </c>
      <c r="D5" s="22" t="s">
        <v>63</v>
      </c>
      <c r="E5" s="23" t="s">
        <v>68</v>
      </c>
    </row>
    <row r="6" spans="1:6" ht="15" customHeight="1" x14ac:dyDescent="0.25">
      <c r="A6" t="s">
        <v>37</v>
      </c>
      <c r="B6" s="24">
        <v>7324000</v>
      </c>
      <c r="C6" s="24">
        <v>7296503.7000000002</v>
      </c>
      <c r="D6" s="24">
        <v>27496.299999993302</v>
      </c>
      <c r="E6" s="25">
        <v>0.99624572637902786</v>
      </c>
    </row>
    <row r="7" spans="1:6" ht="15" customHeight="1" x14ac:dyDescent="0.25">
      <c r="A7" t="s">
        <v>39</v>
      </c>
      <c r="B7" s="24">
        <v>1226000</v>
      </c>
      <c r="C7" s="24">
        <v>1208746.78</v>
      </c>
      <c r="D7" s="24">
        <v>17253.219999998499</v>
      </c>
      <c r="E7" s="25">
        <v>0.9859272267536705</v>
      </c>
    </row>
    <row r="8" spans="1:6" ht="15" customHeight="1" x14ac:dyDescent="0.25">
      <c r="A8" t="s">
        <v>40</v>
      </c>
      <c r="B8" s="24">
        <v>1717000</v>
      </c>
      <c r="C8" s="24">
        <v>1714198.66</v>
      </c>
      <c r="D8" s="24">
        <v>2801.33999999858</v>
      </c>
      <c r="E8" s="25">
        <v>0.99836846825859049</v>
      </c>
    </row>
    <row r="9" spans="1:6" ht="15" customHeight="1" x14ac:dyDescent="0.25">
      <c r="A9" t="s">
        <v>41</v>
      </c>
      <c r="B9" s="24">
        <v>7160000</v>
      </c>
      <c r="C9" s="24">
        <v>7141750.8600000003</v>
      </c>
      <c r="D9" s="24">
        <v>18249.139999986601</v>
      </c>
      <c r="E9" s="25">
        <v>0.99745123743016761</v>
      </c>
    </row>
    <row r="10" spans="1:6" ht="15" customHeight="1" x14ac:dyDescent="0.25">
      <c r="A10" t="s">
        <v>42</v>
      </c>
      <c r="B10" s="24">
        <v>5673000</v>
      </c>
      <c r="C10" s="24">
        <v>4644152.62</v>
      </c>
      <c r="D10" s="24">
        <v>1028847.37999999</v>
      </c>
      <c r="E10" s="25">
        <v>0.81864139256125512</v>
      </c>
    </row>
    <row r="11" spans="1:6" ht="15" customHeight="1" x14ac:dyDescent="0.25">
      <c r="A11" t="s">
        <v>29</v>
      </c>
      <c r="B11" s="24">
        <v>83114000</v>
      </c>
      <c r="C11" s="24">
        <v>54535709.339999996</v>
      </c>
      <c r="D11" s="24">
        <v>28578290.660000227</v>
      </c>
      <c r="E11" s="25">
        <v>0.65615551339124567</v>
      </c>
    </row>
    <row r="12" spans="1:6" ht="15" customHeight="1" x14ac:dyDescent="0.25">
      <c r="A12" t="s">
        <v>31</v>
      </c>
      <c r="B12" s="24">
        <v>13538000</v>
      </c>
      <c r="C12" s="24">
        <v>8068436.1900000004</v>
      </c>
      <c r="D12" s="24">
        <v>5469563.8100000089</v>
      </c>
      <c r="E12" s="25">
        <v>0.59598435440980946</v>
      </c>
    </row>
    <row r="13" spans="1:6" ht="15" customHeight="1" x14ac:dyDescent="0.25">
      <c r="A13" t="s">
        <v>20</v>
      </c>
      <c r="B13" s="24">
        <v>119752000</v>
      </c>
      <c r="C13" s="24">
        <v>84609498.149999991</v>
      </c>
      <c r="D13" s="24">
        <v>35142501.850000203</v>
      </c>
      <c r="E13" s="25">
        <v>0.70653933253724377</v>
      </c>
    </row>
    <row r="14" spans="1:6" x14ac:dyDescent="0.25">
      <c r="B14"/>
      <c r="C14"/>
      <c r="D14"/>
      <c r="E14"/>
    </row>
    <row r="15" spans="1:6" x14ac:dyDescent="0.25">
      <c r="B15"/>
      <c r="C15"/>
      <c r="D15"/>
      <c r="E15"/>
    </row>
    <row r="16" spans="1:6" x14ac:dyDescent="0.25">
      <c r="B16"/>
      <c r="C16"/>
      <c r="D16"/>
      <c r="E16"/>
    </row>
    <row r="17" spans="2:5" x14ac:dyDescent="0.25">
      <c r="B17"/>
      <c r="C17"/>
      <c r="D17"/>
      <c r="E17"/>
    </row>
    <row r="18" spans="2:5" x14ac:dyDescent="0.25">
      <c r="B18"/>
      <c r="C18"/>
      <c r="D18"/>
      <c r="E18"/>
    </row>
    <row r="19" spans="2:5" x14ac:dyDescent="0.25">
      <c r="B19"/>
      <c r="C19"/>
      <c r="D19"/>
      <c r="E19"/>
    </row>
    <row r="20" spans="2:5" x14ac:dyDescent="0.25">
      <c r="B20"/>
      <c r="C20"/>
      <c r="D20"/>
      <c r="E20"/>
    </row>
  </sheetData>
  <mergeCells count="2">
    <mergeCell ref="B2:E2"/>
    <mergeCell ref="B1:E1"/>
  </mergeCell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topLeftCell="A7" zoomScaleNormal="100" workbookViewId="0">
      <selection activeCell="A7" sqref="A7:XFD27"/>
    </sheetView>
  </sheetViews>
  <sheetFormatPr defaultRowHeight="12.5" x14ac:dyDescent="0.25"/>
  <cols>
    <col min="1" max="1" width="9.54296875" customWidth="1"/>
    <col min="2" max="5" width="13" customWidth="1"/>
    <col min="6" max="6" width="7.453125" customWidth="1"/>
    <col min="7" max="7" width="24" customWidth="1"/>
    <col min="8" max="11" width="16.453125" customWidth="1"/>
    <col min="12" max="12" width="13" customWidth="1"/>
    <col min="13" max="13" width="4.7265625" customWidth="1"/>
  </cols>
  <sheetData>
    <row r="1" spans="1:12" s="1" customFormat="1" ht="18.25" customHeight="1" x14ac:dyDescent="0.25">
      <c r="A1" s="30"/>
      <c r="B1" s="32" t="s">
        <v>57</v>
      </c>
      <c r="C1" s="32"/>
      <c r="D1" s="32"/>
      <c r="E1" s="32"/>
      <c r="F1" s="32"/>
      <c r="G1" s="32"/>
    </row>
    <row r="2" spans="1:12" s="1" customFormat="1" ht="18.25" customHeight="1" x14ac:dyDescent="0.25">
      <c r="A2" s="30"/>
      <c r="B2" s="32" t="s">
        <v>58</v>
      </c>
      <c r="C2" s="32"/>
      <c r="D2" s="32"/>
      <c r="E2" s="32"/>
      <c r="F2" s="32"/>
      <c r="G2" s="32"/>
    </row>
    <row r="3" spans="1:12" s="1" customFormat="1" ht="18.25" customHeight="1" x14ac:dyDescent="0.25">
      <c r="A3" s="30"/>
      <c r="B3" s="32" t="s">
        <v>61</v>
      </c>
      <c r="C3" s="32"/>
      <c r="D3" s="32"/>
      <c r="E3" s="32"/>
      <c r="F3" s="32"/>
      <c r="G3" s="32"/>
    </row>
    <row r="4" spans="1:12" s="1" customFormat="1" ht="31.9" customHeight="1" x14ac:dyDescent="0.25">
      <c r="A4" s="30"/>
    </row>
    <row r="5" spans="1:12" s="1" customFormat="1" ht="4.4000000000000004" customHeight="1" x14ac:dyDescent="0.25"/>
    <row r="6" spans="1:12" s="1" customFormat="1" ht="18.25" customHeight="1" x14ac:dyDescent="0.25">
      <c r="A6" s="31" t="s">
        <v>59</v>
      </c>
      <c r="B6" s="31"/>
      <c r="C6" s="31"/>
    </row>
    <row r="7" spans="1:12" s="1" customFormat="1" ht="45.4" customHeigh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24</v>
      </c>
      <c r="F7" s="2" t="s">
        <v>25</v>
      </c>
      <c r="G7" s="3" t="s">
        <v>26</v>
      </c>
      <c r="H7" s="4" t="s">
        <v>27</v>
      </c>
      <c r="I7" s="4" t="s">
        <v>60</v>
      </c>
      <c r="J7" s="4" t="s">
        <v>6</v>
      </c>
      <c r="K7" s="4" t="s">
        <v>7</v>
      </c>
      <c r="L7" s="4" t="s">
        <v>8</v>
      </c>
    </row>
    <row r="8" spans="1:12" s="1" customFormat="1" ht="16.5" customHeight="1" x14ac:dyDescent="0.25">
      <c r="A8" s="9" t="s">
        <v>9</v>
      </c>
      <c r="B8" s="9" t="s">
        <v>10</v>
      </c>
      <c r="C8" s="9" t="s">
        <v>11</v>
      </c>
      <c r="D8" s="9" t="s">
        <v>12</v>
      </c>
      <c r="E8" s="9" t="s">
        <v>28</v>
      </c>
      <c r="F8" s="9" t="s">
        <v>29</v>
      </c>
      <c r="G8" s="10" t="s">
        <v>30</v>
      </c>
      <c r="H8" s="11">
        <v>37679000</v>
      </c>
      <c r="I8" s="11">
        <v>37679000.000000097</v>
      </c>
      <c r="J8" s="11">
        <v>26825344.09</v>
      </c>
      <c r="K8" s="11">
        <v>10853655.910000101</v>
      </c>
      <c r="L8" s="12">
        <v>0.71194416226545298</v>
      </c>
    </row>
    <row r="9" spans="1:12" s="1" customFormat="1" ht="16.5" customHeight="1" x14ac:dyDescent="0.25">
      <c r="A9" s="15"/>
      <c r="B9" s="9" t="s">
        <v>10</v>
      </c>
      <c r="C9" s="9" t="s">
        <v>11</v>
      </c>
      <c r="D9" s="9" t="s">
        <v>12</v>
      </c>
      <c r="E9" s="9" t="s">
        <v>28</v>
      </c>
      <c r="F9" s="9" t="s">
        <v>31</v>
      </c>
      <c r="G9" s="10" t="s">
        <v>30</v>
      </c>
      <c r="H9" s="11">
        <v>4081000</v>
      </c>
      <c r="I9" s="11">
        <v>4081000</v>
      </c>
      <c r="J9" s="11">
        <v>2042165.12</v>
      </c>
      <c r="K9" s="11">
        <v>2038834.88</v>
      </c>
      <c r="L9" s="12">
        <v>0.50040801764273501</v>
      </c>
    </row>
    <row r="10" spans="1:12" s="1" customFormat="1" ht="16.5" customHeight="1" x14ac:dyDescent="0.25">
      <c r="A10" s="15"/>
      <c r="B10" s="9" t="s">
        <v>10</v>
      </c>
      <c r="C10" s="9" t="s">
        <v>11</v>
      </c>
      <c r="D10" s="9" t="s">
        <v>12</v>
      </c>
      <c r="E10" s="9" t="s">
        <v>32</v>
      </c>
      <c r="F10" s="9" t="s">
        <v>29</v>
      </c>
      <c r="G10" s="10" t="s">
        <v>33</v>
      </c>
      <c r="H10" s="11">
        <v>23480000</v>
      </c>
      <c r="I10" s="11">
        <v>23480000.000000101</v>
      </c>
      <c r="J10" s="11">
        <v>16411592.050000001</v>
      </c>
      <c r="K10" s="11">
        <v>7068407.9500001501</v>
      </c>
      <c r="L10" s="12">
        <v>0.69896047913117498</v>
      </c>
    </row>
    <row r="11" spans="1:12" s="1" customFormat="1" ht="16.5" customHeight="1" x14ac:dyDescent="0.25">
      <c r="A11" s="15"/>
      <c r="B11" s="9" t="s">
        <v>10</v>
      </c>
      <c r="C11" s="9" t="s">
        <v>11</v>
      </c>
      <c r="D11" s="9" t="s">
        <v>12</v>
      </c>
      <c r="E11" s="9" t="s">
        <v>32</v>
      </c>
      <c r="F11" s="9" t="s">
        <v>31</v>
      </c>
      <c r="G11" s="10" t="s">
        <v>33</v>
      </c>
      <c r="H11" s="11">
        <v>350000</v>
      </c>
      <c r="I11" s="11">
        <v>350000</v>
      </c>
      <c r="J11" s="11">
        <v>10442.84</v>
      </c>
      <c r="K11" s="11">
        <v>339557.16</v>
      </c>
      <c r="L11" s="12">
        <v>2.9836685714285702E-2</v>
      </c>
    </row>
    <row r="12" spans="1:12" s="1" customFormat="1" ht="16.5" customHeight="1" x14ac:dyDescent="0.25">
      <c r="A12" s="15"/>
      <c r="B12" s="9" t="s">
        <v>10</v>
      </c>
      <c r="C12" s="9" t="s">
        <v>11</v>
      </c>
      <c r="D12" s="9" t="s">
        <v>12</v>
      </c>
      <c r="E12" s="9" t="s">
        <v>34</v>
      </c>
      <c r="F12" s="9" t="s">
        <v>29</v>
      </c>
      <c r="G12" s="10" t="s">
        <v>35</v>
      </c>
      <c r="H12" s="11">
        <v>2910000</v>
      </c>
      <c r="I12" s="11">
        <v>2910000</v>
      </c>
      <c r="J12" s="11">
        <v>667171.71000000101</v>
      </c>
      <c r="K12" s="11">
        <v>2242828.29</v>
      </c>
      <c r="L12" s="12">
        <v>0.22926862886598001</v>
      </c>
    </row>
    <row r="13" spans="1:12" s="1" customFormat="1" ht="16.5" customHeight="1" x14ac:dyDescent="0.25">
      <c r="A13" s="15"/>
      <c r="B13" s="9" t="s">
        <v>10</v>
      </c>
      <c r="C13" s="9" t="s">
        <v>11</v>
      </c>
      <c r="D13" s="9" t="s">
        <v>12</v>
      </c>
      <c r="E13" s="9" t="s">
        <v>36</v>
      </c>
      <c r="F13" s="9" t="s">
        <v>37</v>
      </c>
      <c r="G13" s="10" t="s">
        <v>38</v>
      </c>
      <c r="H13" s="11">
        <v>7324000</v>
      </c>
      <c r="I13" s="11">
        <v>7323999.9999999898</v>
      </c>
      <c r="J13" s="11">
        <v>7296503.7000000002</v>
      </c>
      <c r="K13" s="11">
        <v>27496.299999993302</v>
      </c>
      <c r="L13" s="12">
        <v>0.99624572637902797</v>
      </c>
    </row>
    <row r="14" spans="1:12" s="1" customFormat="1" ht="16.5" customHeight="1" x14ac:dyDescent="0.25">
      <c r="A14" s="15"/>
      <c r="B14" s="9" t="s">
        <v>10</v>
      </c>
      <c r="C14" s="9" t="s">
        <v>11</v>
      </c>
      <c r="D14" s="9" t="s">
        <v>12</v>
      </c>
      <c r="E14" s="9" t="s">
        <v>36</v>
      </c>
      <c r="F14" s="9" t="s">
        <v>39</v>
      </c>
      <c r="G14" s="10" t="s">
        <v>38</v>
      </c>
      <c r="H14" s="11">
        <v>1226000</v>
      </c>
      <c r="I14" s="11">
        <v>1226000</v>
      </c>
      <c r="J14" s="11">
        <v>1208746.78</v>
      </c>
      <c r="K14" s="11">
        <v>17253.219999998499</v>
      </c>
      <c r="L14" s="12">
        <v>0.98592722675366995</v>
      </c>
    </row>
    <row r="15" spans="1:12" s="1" customFormat="1" ht="16.5" customHeight="1" x14ac:dyDescent="0.25">
      <c r="A15" s="15"/>
      <c r="B15" s="9" t="s">
        <v>10</v>
      </c>
      <c r="C15" s="9" t="s">
        <v>11</v>
      </c>
      <c r="D15" s="9" t="s">
        <v>12</v>
      </c>
      <c r="E15" s="9" t="s">
        <v>36</v>
      </c>
      <c r="F15" s="9" t="s">
        <v>40</v>
      </c>
      <c r="G15" s="10" t="s">
        <v>38</v>
      </c>
      <c r="H15" s="11">
        <v>1717000</v>
      </c>
      <c r="I15" s="11">
        <v>1717000</v>
      </c>
      <c r="J15" s="11">
        <v>1714198.66</v>
      </c>
      <c r="K15" s="11">
        <v>2801.33999999858</v>
      </c>
      <c r="L15" s="12">
        <v>0.99836846825859105</v>
      </c>
    </row>
    <row r="16" spans="1:12" s="1" customFormat="1" ht="16.5" customHeight="1" x14ac:dyDescent="0.25">
      <c r="A16" s="15"/>
      <c r="B16" s="9" t="s">
        <v>10</v>
      </c>
      <c r="C16" s="9" t="s">
        <v>11</v>
      </c>
      <c r="D16" s="9" t="s">
        <v>12</v>
      </c>
      <c r="E16" s="9" t="s">
        <v>36</v>
      </c>
      <c r="F16" s="9" t="s">
        <v>41</v>
      </c>
      <c r="G16" s="10" t="s">
        <v>38</v>
      </c>
      <c r="H16" s="11">
        <v>7160000</v>
      </c>
      <c r="I16" s="11">
        <v>7159999.9999999898</v>
      </c>
      <c r="J16" s="11">
        <v>7141750.8600000003</v>
      </c>
      <c r="K16" s="11">
        <v>18249.139999986601</v>
      </c>
      <c r="L16" s="12">
        <v>0.99745123743016795</v>
      </c>
    </row>
    <row r="17" spans="1:12" s="1" customFormat="1" ht="16.5" customHeight="1" x14ac:dyDescent="0.25">
      <c r="A17" s="15"/>
      <c r="B17" s="9" t="s">
        <v>10</v>
      </c>
      <c r="C17" s="9" t="s">
        <v>11</v>
      </c>
      <c r="D17" s="9" t="s">
        <v>12</v>
      </c>
      <c r="E17" s="9" t="s">
        <v>36</v>
      </c>
      <c r="F17" s="9" t="s">
        <v>42</v>
      </c>
      <c r="G17" s="10" t="s">
        <v>38</v>
      </c>
      <c r="H17" s="11">
        <v>5673000</v>
      </c>
      <c r="I17" s="11">
        <v>5672999.9999999898</v>
      </c>
      <c r="J17" s="11">
        <v>4644152.62</v>
      </c>
      <c r="K17" s="11">
        <v>1028847.37999999</v>
      </c>
      <c r="L17" s="12">
        <v>0.81864139256125401</v>
      </c>
    </row>
    <row r="18" spans="1:12" s="1" customFormat="1" ht="16.5" customHeight="1" x14ac:dyDescent="0.25">
      <c r="A18" s="15"/>
      <c r="B18" s="9" t="s">
        <v>10</v>
      </c>
      <c r="C18" s="9" t="s">
        <v>14</v>
      </c>
      <c r="D18" s="9" t="s">
        <v>15</v>
      </c>
      <c r="E18" s="9" t="s">
        <v>43</v>
      </c>
      <c r="F18" s="9" t="s">
        <v>29</v>
      </c>
      <c r="G18" s="10" t="s">
        <v>44</v>
      </c>
      <c r="H18" s="11">
        <v>203000</v>
      </c>
      <c r="I18" s="11">
        <v>203000</v>
      </c>
      <c r="J18" s="11">
        <v>203000</v>
      </c>
      <c r="K18" s="11">
        <v>0</v>
      </c>
      <c r="L18" s="12">
        <v>1</v>
      </c>
    </row>
    <row r="19" spans="1:12" s="1" customFormat="1" ht="16.5" customHeight="1" x14ac:dyDescent="0.25">
      <c r="A19" s="15"/>
      <c r="B19" s="9" t="s">
        <v>10</v>
      </c>
      <c r="C19" s="9" t="s">
        <v>14</v>
      </c>
      <c r="D19" s="9" t="s">
        <v>15</v>
      </c>
      <c r="E19" s="9" t="s">
        <v>43</v>
      </c>
      <c r="F19" s="9" t="s">
        <v>31</v>
      </c>
      <c r="G19" s="10" t="s">
        <v>44</v>
      </c>
      <c r="H19" s="11">
        <v>1282000</v>
      </c>
      <c r="I19" s="11">
        <v>1282000</v>
      </c>
      <c r="J19" s="11">
        <v>1250462.8999999999</v>
      </c>
      <c r="K19" s="11">
        <v>31537.099999998602</v>
      </c>
      <c r="L19" s="12">
        <v>0.97540007800312001</v>
      </c>
    </row>
    <row r="20" spans="1:12" s="1" customFormat="1" ht="16.5" customHeight="1" x14ac:dyDescent="0.25">
      <c r="A20" s="15"/>
      <c r="B20" s="9" t="s">
        <v>10</v>
      </c>
      <c r="C20" s="9" t="s">
        <v>14</v>
      </c>
      <c r="D20" s="9" t="s">
        <v>15</v>
      </c>
      <c r="E20" s="9" t="s">
        <v>45</v>
      </c>
      <c r="F20" s="9" t="s">
        <v>29</v>
      </c>
      <c r="G20" s="10" t="s">
        <v>46</v>
      </c>
      <c r="H20" s="11">
        <v>981000</v>
      </c>
      <c r="I20" s="11">
        <v>981000</v>
      </c>
      <c r="J20" s="11">
        <v>981000</v>
      </c>
      <c r="K20" s="11">
        <v>0</v>
      </c>
      <c r="L20" s="12">
        <v>1</v>
      </c>
    </row>
    <row r="21" spans="1:12" s="1" customFormat="1" ht="16.5" customHeight="1" x14ac:dyDescent="0.25">
      <c r="A21" s="15"/>
      <c r="B21" s="9" t="s">
        <v>10</v>
      </c>
      <c r="C21" s="9" t="s">
        <v>14</v>
      </c>
      <c r="D21" s="9" t="s">
        <v>15</v>
      </c>
      <c r="E21" s="9" t="s">
        <v>45</v>
      </c>
      <c r="F21" s="9" t="s">
        <v>31</v>
      </c>
      <c r="G21" s="10" t="s">
        <v>46</v>
      </c>
      <c r="H21" s="11">
        <v>5034000</v>
      </c>
      <c r="I21" s="11">
        <v>5034000.0000000102</v>
      </c>
      <c r="J21" s="11">
        <v>3412796.97</v>
      </c>
      <c r="K21" s="11">
        <v>1621203.03000001</v>
      </c>
      <c r="L21" s="12">
        <v>0.67794933849821204</v>
      </c>
    </row>
    <row r="22" spans="1:12" s="1" customFormat="1" ht="16.5" customHeight="1" x14ac:dyDescent="0.25">
      <c r="A22" s="15"/>
      <c r="B22" s="9" t="s">
        <v>10</v>
      </c>
      <c r="C22" s="9" t="s">
        <v>17</v>
      </c>
      <c r="D22" s="9" t="s">
        <v>18</v>
      </c>
      <c r="E22" s="9" t="s">
        <v>47</v>
      </c>
      <c r="F22" s="9" t="s">
        <v>29</v>
      </c>
      <c r="G22" s="10" t="s">
        <v>48</v>
      </c>
      <c r="H22" s="11">
        <v>5500000</v>
      </c>
      <c r="I22" s="11">
        <v>5499999.9999999898</v>
      </c>
      <c r="J22" s="11">
        <v>2123749.4300000002</v>
      </c>
      <c r="K22" s="11">
        <v>3376250.5699999901</v>
      </c>
      <c r="L22" s="12">
        <v>0.38613626000000001</v>
      </c>
    </row>
    <row r="23" spans="1:12" s="1" customFormat="1" ht="16.5" customHeight="1" x14ac:dyDescent="0.25">
      <c r="A23" s="15"/>
      <c r="B23" s="9" t="s">
        <v>10</v>
      </c>
      <c r="C23" s="9" t="s">
        <v>17</v>
      </c>
      <c r="D23" s="9" t="s">
        <v>18</v>
      </c>
      <c r="E23" s="9" t="s">
        <v>49</v>
      </c>
      <c r="F23" s="9" t="s">
        <v>29</v>
      </c>
      <c r="G23" s="10" t="s">
        <v>50</v>
      </c>
      <c r="H23" s="11">
        <v>1152000</v>
      </c>
      <c r="I23" s="11">
        <v>1152000</v>
      </c>
      <c r="J23" s="11">
        <v>1149177.1200000001</v>
      </c>
      <c r="K23" s="11">
        <v>2822.8799999993398</v>
      </c>
      <c r="L23" s="12">
        <v>0.99754958333333399</v>
      </c>
    </row>
    <row r="24" spans="1:12" s="1" customFormat="1" ht="16.5" customHeight="1" x14ac:dyDescent="0.25">
      <c r="A24" s="15"/>
      <c r="B24" s="9" t="s">
        <v>10</v>
      </c>
      <c r="C24" s="9" t="s">
        <v>17</v>
      </c>
      <c r="D24" s="9" t="s">
        <v>18</v>
      </c>
      <c r="E24" s="9" t="s">
        <v>51</v>
      </c>
      <c r="F24" s="9" t="s">
        <v>29</v>
      </c>
      <c r="G24" s="10" t="s">
        <v>52</v>
      </c>
      <c r="H24" s="11">
        <v>1187000</v>
      </c>
      <c r="I24" s="11">
        <v>1187000</v>
      </c>
      <c r="J24" s="11">
        <v>744196.12</v>
      </c>
      <c r="K24" s="11">
        <v>442803.87999999902</v>
      </c>
      <c r="L24" s="12">
        <v>0.62695545071609105</v>
      </c>
    </row>
    <row r="25" spans="1:12" s="1" customFormat="1" ht="16.5" customHeight="1" x14ac:dyDescent="0.25">
      <c r="A25" s="15"/>
      <c r="B25" s="9" t="s">
        <v>10</v>
      </c>
      <c r="C25" s="9" t="s">
        <v>17</v>
      </c>
      <c r="D25" s="9" t="s">
        <v>18</v>
      </c>
      <c r="E25" s="9" t="s">
        <v>53</v>
      </c>
      <c r="F25" s="9" t="s">
        <v>29</v>
      </c>
      <c r="G25" s="10" t="s">
        <v>54</v>
      </c>
      <c r="H25" s="11">
        <v>9622000</v>
      </c>
      <c r="I25" s="11">
        <v>9622000</v>
      </c>
      <c r="J25" s="11">
        <v>5355278.47</v>
      </c>
      <c r="K25" s="11">
        <v>4266721.52999999</v>
      </c>
      <c r="L25" s="12">
        <v>0.55656604344211202</v>
      </c>
    </row>
    <row r="26" spans="1:12" s="1" customFormat="1" ht="16.5" customHeight="1" x14ac:dyDescent="0.25">
      <c r="A26" s="15"/>
      <c r="B26" s="9" t="s">
        <v>10</v>
      </c>
      <c r="C26" s="9" t="s">
        <v>17</v>
      </c>
      <c r="D26" s="9" t="s">
        <v>18</v>
      </c>
      <c r="E26" s="9" t="s">
        <v>53</v>
      </c>
      <c r="F26" s="9" t="s">
        <v>31</v>
      </c>
      <c r="G26" s="10" t="s">
        <v>54</v>
      </c>
      <c r="H26" s="11">
        <v>2791000</v>
      </c>
      <c r="I26" s="11">
        <v>2791000</v>
      </c>
      <c r="J26" s="11">
        <v>1352568.36</v>
      </c>
      <c r="K26" s="11">
        <v>1438431.64</v>
      </c>
      <c r="L26" s="12">
        <v>0.48461782873522102</v>
      </c>
    </row>
    <row r="27" spans="1:12" s="1" customFormat="1" ht="16.5" customHeight="1" x14ac:dyDescent="0.25">
      <c r="A27" s="15"/>
      <c r="B27" s="9" t="s">
        <v>10</v>
      </c>
      <c r="C27" s="9" t="s">
        <v>17</v>
      </c>
      <c r="D27" s="9" t="s">
        <v>18</v>
      </c>
      <c r="E27" s="9" t="s">
        <v>55</v>
      </c>
      <c r="F27" s="9" t="s">
        <v>29</v>
      </c>
      <c r="G27" s="10" t="s">
        <v>56</v>
      </c>
      <c r="H27" s="11">
        <v>400000</v>
      </c>
      <c r="I27" s="11">
        <v>400000</v>
      </c>
      <c r="J27" s="11">
        <v>75200.350000000006</v>
      </c>
      <c r="K27" s="11">
        <v>324799.65000000002</v>
      </c>
      <c r="L27" s="12">
        <v>0.18800087500000001</v>
      </c>
    </row>
    <row r="28" spans="1:12" s="1" customFormat="1" ht="28.75" customHeight="1" x14ac:dyDescent="0.25"/>
  </sheetData>
  <mergeCells count="5">
    <mergeCell ref="A1:A4"/>
    <mergeCell ref="B1:G1"/>
    <mergeCell ref="B2:G2"/>
    <mergeCell ref="B3:G3"/>
    <mergeCell ref="A6:C6"/>
  </mergeCells>
  <pageMargins left="0" right="0" top="0.75" bottom="0.75" header="0.3" footer="0.3"/>
  <pageSetup scale="81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4d6da2b7-63b8-4dfe-8cba-af6260a3a847" xsi:nil="true"/>
    <_Version xmlns="http://schemas.microsoft.com/sharepoint/v3/fields" xsi:nil="true"/>
    <Fiscal_x0020_Year xmlns="4d6da2b7-63b8-4dfe-8cba-af6260a3a847" xsi:nil="true"/>
    <Deputy_x0020_Area xmlns="4d6da2b7-63b8-4dfe-8cba-af6260a3a847" xsi:nil="true"/>
    <TaxCatchAll xmlns="73fb875a-8af9-4255-b008-0995492d31cd"/>
    <ItemID xmlns="4d6da2b7-63b8-4dfe-8cba-af6260a3a84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DA29071C7104191A76ED7428AD951" ma:contentTypeVersion="20" ma:contentTypeDescription="Create a new document." ma:contentTypeScope="" ma:versionID="85db7eb6abcaee8554c389b5f8003a78">
  <xsd:schema xmlns:xsd="http://www.w3.org/2001/XMLSchema" xmlns:xs="http://www.w3.org/2001/XMLSchema" xmlns:p="http://schemas.microsoft.com/office/2006/metadata/properties" xmlns:ns2="http://schemas.microsoft.com/sharepoint/v3/fields" xmlns:ns3="4d6da2b7-63b8-4dfe-8cba-af6260a3a847" xmlns:ns4="73fb875a-8af9-4255-b008-0995492d31cd" targetNamespace="http://schemas.microsoft.com/office/2006/metadata/properties" ma:root="true" ma:fieldsID="e7571b7d92cece00251e53bfd69c3f45" ns2:_="" ns3:_="" ns4:_="">
    <xsd:import namespace="http://schemas.microsoft.com/sharepoint/v3/fields"/>
    <xsd:import namespace="4d6da2b7-63b8-4dfe-8cba-af6260a3a847"/>
    <xsd:import namespace="73fb875a-8af9-4255-b008-0995492d31cd"/>
    <xsd:element name="properties">
      <xsd:complexType>
        <xsd:sequence>
          <xsd:element name="documentManagement">
            <xsd:complexType>
              <xsd:all>
                <xsd:element ref="ns2:_Version" minOccurs="0"/>
                <xsd:element ref="ns3:MediaServiceMetadata" minOccurs="0"/>
                <xsd:element ref="ns3:MediaServiceFastMetadata" minOccurs="0"/>
                <xsd:element ref="ns4:TaxCatchAll" minOccurs="0"/>
                <xsd:element ref="ns3:Fiscal_x0020_Year" minOccurs="0"/>
                <xsd:element ref="ns3:Deputy_x0020_Area" minOccurs="0"/>
                <xsd:element ref="ns3:Status" minOccurs="0"/>
                <xsd:element ref="ns3:Item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2" nillable="true" ma:displayName="Version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da2b7-63b8-4dfe-8cba-af6260a3a8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Fiscal_x0020_Year" ma:index="12" nillable="true" ma:displayName="Fiscal Year" ma:internalName="Fiscal_x0020_Year">
      <xsd:simpleType>
        <xsd:restriction base="dms:Text">
          <xsd:maxLength value="4"/>
        </xsd:restriction>
      </xsd:simpleType>
    </xsd:element>
    <xsd:element name="Deputy_x0020_Area" ma:index="13" nillable="true" ma:displayName="Deputy Area" ma:internalName="Deputy_x0020_Area">
      <xsd:simpleType>
        <xsd:restriction base="dms:Text">
          <xsd:maxLength value="10"/>
        </xsd:restriction>
      </xsd:simpleType>
    </xsd:element>
    <xsd:element name="Status" ma:index="14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ItemID" ma:index="15" nillable="true" ma:displayName="Item ID" ma:description="Unique ID from the associated reporting directive" ma:format="Dropdown" ma:internalName="Ite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b875a-8af9-4255-b008-0995492d31c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8ef57023-4042-4633-8008-083baa52cbb0}" ma:internalName="TaxCatchAll" ma:showField="CatchAllData" ma:web="84c39b67-90c6-4147-97e5-c82f4be0c0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48A7E0-AED9-46D5-B296-CBB288BF65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98D16F-B5A0-4D02-8978-F0FBCC136602}">
  <ds:schemaRefs>
    <ds:schemaRef ds:uri="http://schemas.microsoft.com/office/2006/metadata/properties"/>
    <ds:schemaRef ds:uri="http://purl.org/dc/elements/1.1/"/>
    <ds:schemaRef ds:uri="73fb875a-8af9-4255-b008-0995492d31cd"/>
    <ds:schemaRef ds:uri="http://schemas.microsoft.com/sharepoint/v3/fields"/>
    <ds:schemaRef ds:uri="4d6da2b7-63b8-4dfe-8cba-af6260a3a847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E348E2-9436-48B8-A492-352AFF7469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4d6da2b7-63b8-4dfe-8cba-af6260a3a847"/>
    <ds:schemaRef ds:uri="73fb875a-8af9-4255-b008-0995492d31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Fund Summary</vt:lpstr>
      <vt:lpstr>Regional Snapshot</vt:lpstr>
      <vt:lpstr>Region BLI Summary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Conerly, Zena -FS</cp:lastModifiedBy>
  <cp:lastPrinted>2020-12-02T14:17:16Z</cp:lastPrinted>
  <dcterms:created xsi:type="dcterms:W3CDTF">2020-12-02T13:39:53Z</dcterms:created>
  <dcterms:modified xsi:type="dcterms:W3CDTF">2021-05-12T17:34:13Z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0x0101003EDDA29071C7104191A76ED7428AD951</vt:lpwstr>
  </property>
</Properties>
</file>